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185a79692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lch検定" sheetId="1" r:id="R4b90280256ae40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"/>
    <x:numFmt numFmtId="201" formatCode="0"/>
    <x:numFmt numFmtId="202" formatCode="0.00"/>
    <x:numFmt numFmtId="203" formatCode="0.0000"/>
    <x:numFmt numFmtId="204" formatCode="0.000000"/>
  </x:numFmts>
  <x:fonts count="12">
    <x:font>
      <x:sz val="11"/>
      <x:name val="Carlito"/>
    </x:font>
    <x:font>
      <x:sz val="11"/>
      <x:color rgb="FF243746"/>
      <x:name val="Noto Sans JP"/>
    </x:font>
    <x:font>
      <x:b/>
      <x:sz val="16"/>
      <x:color rgb="FF2F6FB3"/>
      <x:name val="Noto Sans JP"/>
    </x:font>
    <x:font>
      <x:sz val="11"/>
      <x:color rgb="FF657788"/>
      <x:name val="Noto Sans JP"/>
    </x:font>
    <x:font>
      <x:b/>
      <x:sz val="11"/>
      <x:color rgb="FF1F4E78"/>
      <x:name val="Noto Sans JP"/>
    </x:font>
    <x:font>
      <x:b/>
      <x:sz val="11"/>
      <x:color rgb="FF2F6FB3"/>
      <x:name val="Noto Sans JP"/>
    </x:font>
    <x:font>
      <x:b/>
      <x:sz val="11"/>
      <x:color rgb="FFFFFFFF"/>
      <x:name val="Noto Sans JP"/>
    </x:font>
    <x:font>
      <x:sz val="11"/>
      <x:color rgb="FF1F4E78"/>
      <x:name val="Noto Sans JP"/>
    </x:font>
    <x:font>
      <x:b/>
      <x:sz val="14"/>
      <x:color rgb="FF217346"/>
      <x:name val="Noto Sans JP"/>
    </x:font>
    <x:font>
      <x:b/>
      <x:sz val="11"/>
      <x:color rgb="FF243746"/>
      <x:name val="Noto Sans JP"/>
    </x:font>
    <x:font>
      <x:sz val="10"/>
      <x:color rgb="FF657788"/>
      <x:name val="Noto Sans JP"/>
    </x:font>
    <x:font>
      <x:b/>
      <x:sz val="10"/>
      <x:color rgb="FF2F6FB3"/>
      <x:name val="Noto Sans JP"/>
    </x:font>
  </x:fonts>
  <x:fills count="7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F6FB3"/>
      </x:patternFill>
    </x:fill>
    <x:fill>
      <x:patternFill patternType="solid">
        <x:fgColor rgb="FF527EA8"/>
      </x:patternFill>
    </x:fill>
    <x:fill>
      <x:patternFill patternType="solid">
        <x:fgColor rgb="FFE8F2EB"/>
      </x:patternFill>
    </x:fill>
    <x:fill>
      <x:patternFill patternType="solid">
        <x:fgColor rgb="FFF2F6FA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2F6FB3"/>
      </x:bottom>
      <x:diagonal/>
    </x:border>
    <x:border>
      <x:left/>
      <x:right/>
      <x:top/>
      <x:bottom style="thin">
        <x:color rgb="FFD9E2EA"/>
      </x:bottom>
      <x:diagonal/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/>
    </x:xf>
    <x:xf numFmtId="201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 applyAlignment="1">
      <x:alignment vertical="center"/>
    </x:xf>
    <x:xf numFmtId="202" fontId="7" fillId="2" borderId="0" xfId="0" applyNumberFormat="1" applyFont="1" applyFill="1" applyBorder="1" applyAlignment="1">
      <x:alignment vertical="center"/>
    </x:xf>
    <x:xf numFmtId="202" fontId="7" fillId="2" borderId="0" xfId="0" applyNumberFormat="1" applyFont="1" applyFill="1" applyBorder="1" applyAlignment="1">
      <x:alignment horizontal="right" vertical="center"/>
    </x:xf>
    <x:xf numFmtId="0" fontId="6" fillId="4" borderId="0" xfId="0" applyNumberFormat="1" applyFont="1" applyFill="1" applyBorder="1" applyAlignment="1">
      <x:alignment horizontal="center"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3" fontId="1" fillId="5" borderId="0" xfId="0" applyNumberFormat="1" applyFont="1" applyFill="1" applyBorder="1" applyAlignment="1">
      <x:alignment horizontal="right" vertical="center"/>
    </x:xf>
    <x:xf numFmtId="203" fontId="8" fillId="5" borderId="0" xfId="0" applyNumberFormat="1" applyFont="1" applyFill="1" applyBorder="1" applyAlignment="1">
      <x:alignment horizontal="right" vertical="center"/>
    </x:xf>
    <x:xf numFmtId="204" fontId="8" fillId="5" borderId="0" xfId="0" applyNumberFormat="1" applyFont="1" applyFill="1" applyBorder="1" applyAlignment="1">
      <x:alignment horizontal="right" vertical="center"/>
    </x:xf>
    <x:xf numFmtId="203" fontId="9" fillId="0" borderId="0" xfId="0" applyNumberFormat="1" applyFont="1" applyFill="1" applyBorder="1" applyAlignment="1">
      <x:alignment horizontal="right" vertical="center"/>
    </x:xf>
    <x:xf numFmtId="203" fontId="9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horizontal="right" vertical="center"/>
    </x:xf>
    <x:xf numFmtId="0" fontId="1" fillId="6" borderId="0" xfId="0" applyNumberFormat="1" applyFont="1" applyFill="1" applyBorder="1" applyAlignment="1">
      <x:alignment vertical="center"/>
    </x:xf>
    <x:xf numFmtId="203" fontId="1" fillId="6" borderId="0" xfId="0" applyNumberFormat="1" applyFont="1" applyFill="1" applyBorder="1" applyAlignment="1">
      <x:alignment horizontal="right" vertical="center"/>
    </x:xf>
    <x:xf numFmtId="204" fontId="1" fillId="6" borderId="0" xfId="0" applyNumberFormat="1" applyFont="1" applyFill="1" applyBorder="1" applyAlignment="1">
      <x:alignment horizontal="right"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horizontal="right" vertical="center"/>
    </x:xf>
    <x:xf numFmtId="0" fontId="1" fillId="6" borderId="2" xfId="0" applyNumberFormat="1" applyFont="1" applyFill="1" applyBorder="1" applyAlignment="1">
      <x:alignment vertical="center"/>
    </x:xf>
    <x:xf numFmtId="203" fontId="1" fillId="6" borderId="2" xfId="0" applyNumberFormat="1" applyFont="1" applyFill="1" applyBorder="1" applyAlignment="1">
      <x:alignment horizontal="right" vertical="center"/>
    </x:xf>
    <x:xf numFmtId="204" fontId="1" fillId="0" borderId="2" xfId="0" applyNumberFormat="1" applyFont="1" applyFill="1" applyBorder="1" applyAlignment="1">
      <x:alignment horizontal="right" vertical="center"/>
    </x:xf>
    <x:xf numFmtId="0" fontId="10" fillId="0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/>
  </x:cellXfs>
  <x:cellStyles count="1">
    <x:cellStyle name="Normal" xfId="0"/>
  </x:cellStyles>
  <x:dxfs count="4"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b/>
        <x:color rgb="FF217346"/>
      </x:font>
      <x:fill>
        <x:patternFill patternType="solid">
          <x:bgColor rgb="FFE8F2EB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cd5eb56774eed" /><Relationship Type="http://schemas.openxmlformats.org/officeDocument/2006/relationships/theme" Target="/xl/theme/theme1.xml" Id="R4ee80453e6024a26" /><Relationship Type="http://schemas.openxmlformats.org/officeDocument/2006/relationships/sharedStrings" Target="/xl/sharedStrings.xml" Id="R8eb41312a5e44cc8" /><Relationship Type="http://schemas.openxmlformats.org/officeDocument/2006/relationships/worksheet" Target="/xl/worksheets/sheet1.xml" Id="R4b90280256ae40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F6FB3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7" hidden="0" customWidth="1"/>
    <x:col min="3" max="3" width="16" hidden="0" customWidth="1"/>
    <x:col min="4" max="4" width="16" hidden="0" customWidth="1"/>
    <x:col min="5" max="5" width="3" hidden="0" customWidth="1"/>
    <x:col min="6" max="6" width="29" hidden="0" customWidth="1"/>
    <x:col min="7" max="7" width="17" hidden="0" customWidth="1"/>
    <x:col min="8" max="8" width="17" hidden="0" customWidth="1"/>
  </x:cols>
  <x:sheetData>
    <x:row r="2" ht="30" customHeight="1">
      <x:c r="B2" s="4" t="str">
        <x:v>Welchのt検定 Excelテンプレート</x:v>
      </x:c>
      <x:c r="C2" s="5"/>
      <x:c r="D2" s="5"/>
      <x:c r="E2" s="5"/>
      <x:c r="F2" s="5"/>
      <x:c r="G2" s="5"/>
      <x:c r="H2" s="5"/>
    </x:row>
    <x:row r="3" ht="27" customHeight="1">
      <x:c r="B3" s="6" t="str">
        <x:v>黄色のデータ欄を置き換えると、途中計算と検定結果が更新されます。</x:v>
      </x:c>
      <x:c r="C3" s="2"/>
      <x:c r="D3" s="2"/>
      <x:c r="E3" s="2"/>
      <x:c r="F3" s="2"/>
      <x:c r="G3" s="2"/>
      <x:c r="H3" s="2"/>
    </x:row>
    <x:row r="4" ht="23" customHeight="1">
      <x:c r="B4" s="2"/>
      <x:c r="C4" s="2"/>
      <x:c r="D4" s="2"/>
      <x:c r="E4" s="2"/>
      <x:c r="F4" s="2" t="str">
        <x:v>有意水準 α（変更可）</x:v>
      </x:c>
      <x:c r="G4" s="10" t="n">
        <x:v>0.05</x:v>
      </x:c>
      <x:c r="H4" s="2"/>
    </x:row>
    <x:row r="5" ht="23" customHeight="1">
      <x:c r="B5" s="11" t="str">
        <x:v>入力（各群100個まで）</x:v>
      </x:c>
      <x:c r="C5" s="2"/>
      <x:c r="D5" s="2"/>
      <x:c r="E5" s="2"/>
      <x:c r="F5" s="11" t="str">
        <x:v>検定結果（独立2群・両側）</x:v>
      </x:c>
      <x:c r="G5" s="2"/>
      <x:c r="H5" s="2"/>
    </x:row>
    <x:row r="6" ht="25" customHeight="1">
      <x:c r="B6" s="14" t="str">
        <x:v>No.</x:v>
      </x:c>
      <x:c r="C6" s="20" t="str">
        <x:v>設備A（N）</x:v>
      </x:c>
      <x:c r="D6" s="20" t="str">
        <x:v>設備B（N）</x:v>
      </x:c>
      <x:c r="E6" s="2"/>
      <x:c r="F6" s="14" t="str">
        <x:v>結果項目</x:v>
      </x:c>
      <x:c r="G6" s="14" t="str">
        <x:v>計算値</x:v>
      </x:c>
      <x:c r="H6" s="2"/>
    </x:row>
    <x:row r="7" ht="29" customHeight="1">
      <x:c r="B7" s="16" t="n">
        <x:v>1</x:v>
      </x:c>
      <x:c r="C7" s="19" t="n">
        <x:v>48</x:v>
      </x:c>
      <x:c r="D7" s="19" t="n">
        <x:v>51</x:v>
      </x:c>
      <x:c r="E7" s="2"/>
      <x:c r="F7" s="2" t="str">
        <x:v>両側p値</x:v>
      </x:c>
      <x:c r="G7" s="25" t="n">
        <x:f>IF(G14="計算可能",_xlfn.BETA.DIST(G29/(G29+G28^2),G29/2,0.5,TRUE),"")</x:f>
        <x:v>0.020038890956811804</x:v>
      </x:c>
      <x:c r="H7" s="2"/>
    </x:row>
    <x:row r="8" ht="23" customHeight="1">
      <x:c r="B8" s="16" t="n">
        <x:v>2</x:v>
      </x:c>
      <x:c r="C8" s="19" t="n">
        <x:v>49</x:v>
      </x:c>
      <x:c r="D8" s="19" t="n">
        <x:v>53</x:v>
      </x:c>
      <x:c r="E8" s="2"/>
      <x:c r="F8" s="2" t="str">
        <x:v>有意差の判定（p &lt; α）</x:v>
      </x:c>
      <x:c r="G8" s="27" t="str">
        <x:f>IF(G14&lt;&gt;"計算可能","判定できません",IF(G7&lt;G4,"有意差あり","有意差なし"))</x:f>
        <x:v>有意差あり</x:v>
      </x:c>
      <x:c r="H8" s="2"/>
    </x:row>
    <x:row r="9" ht="23" customHeight="1">
      <x:c r="B9" s="16" t="n">
        <x:v>3</x:v>
      </x:c>
      <x:c r="C9" s="19" t="n">
        <x:v>50</x:v>
      </x:c>
      <x:c r="D9" s="19" t="n">
        <x:v>55</x:v>
      </x:c>
      <x:c r="E9" s="2"/>
      <x:c r="F9" s="2" t="str">
        <x:v>平均差（A − B）</x:v>
      </x:c>
      <x:c r="G9" s="22" t="n">
        <x:f>IF(G14="計算可能",G26,"")</x:f>
        <x:v>-5</x:v>
      </x:c>
      <x:c r="H9" s="2"/>
    </x:row>
    <x:row r="10" ht="23" customHeight="1">
      <x:c r="B10" s="16" t="n">
        <x:v>4</x:v>
      </x:c>
      <x:c r="C10" s="19" t="n">
        <x:v>51</x:v>
      </x:c>
      <x:c r="D10" s="19" t="n">
        <x:v>57</x:v>
      </x:c>
      <x:c r="E10" s="2"/>
      <x:c r="F10" s="2" t="str">
        <x:v>信頼区間 下限（A − B）</x:v>
      </x:c>
      <x:c r="G10" s="22" t="n">
        <x:f>IF(G14="計算可能",G26-G31,"")</x:f>
        <x:v>-8.887741637518278</x:v>
      </x:c>
      <x:c r="H10" s="2"/>
    </x:row>
    <x:row r="11" ht="23" customHeight="1">
      <x:c r="B11" s="16" t="n">
        <x:v>5</x:v>
      </x:c>
      <x:c r="C11" s="19" t="n">
        <x:v>52</x:v>
      </x:c>
      <x:c r="D11" s="19" t="n">
        <x:v>59</x:v>
      </x:c>
      <x:c r="E11" s="2"/>
      <x:c r="F11" s="2" t="str">
        <x:v>信頼区間 上限（A − B）</x:v>
      </x:c>
      <x:c r="G11" s="22" t="n">
        <x:f>IF(G14="計算可能",G26+G31,"")</x:f>
        <x:v>-1.1122583624817208</x:v>
      </x:c>
      <x:c r="H11" s="2"/>
    </x:row>
    <x:row r="12" ht="23" customHeight="1">
      <x:c r="B12" s="16" t="n">
        <x:v>6</x:v>
      </x:c>
      <x:c r="C12" s="19"/>
      <x:c r="D12" s="19"/>
      <x:c r="E12" s="2"/>
      <x:c r="F12" s="36" t="str">
        <x:v>信頼水準（1 − α）</x:v>
      </x:c>
      <x:c r="G12" s="37" t="n">
        <x:f>IF(ISNUMBER(G4),IF(AND(G4&gt;0,G4&lt;1),1-G4,""),"")</x:f>
        <x:v>0.95</x:v>
      </x:c>
      <x:c r="H12" s="36"/>
    </x:row>
    <x:row r="13" ht="23" customHeight="1">
      <x:c r="B13" s="16" t="n">
        <x:v>7</x:v>
      </x:c>
      <x:c r="C13" s="19"/>
      <x:c r="D13" s="19"/>
      <x:c r="E13" s="2"/>
      <x:c r="F13" s="2"/>
      <x:c r="G13" s="2"/>
      <x:c r="H13" s="2"/>
    </x:row>
    <x:row r="14" ht="23" customHeight="1">
      <x:c r="B14" s="16" t="n">
        <x:v>8</x:v>
      </x:c>
      <x:c r="C14" s="19"/>
      <x:c r="D14" s="19"/>
      <x:c r="E14" s="2"/>
      <x:c r="F14" s="2" t="str">
        <x:v>入力の状態</x:v>
      </x:c>
      <x:c r="G14" s="28" t="str">
        <x:f>IF(COUNTA(C7:D106)&lt;&gt;COUNT(C7:D106),"数値以外を削除してください",IF(OR(G18&lt;2,H18&lt;2),"各群2個以上入力してください",IF(NOT(ISNUMBER(G4)),"αを数値で入力してください",IF(OR(G4&lt;=0,G4&gt;=1),"αは0より大きく1未満",IF(SUM(G23:H23)=0,"両群のばらつきが0です","計算可能")))))</x:f>
        <x:v>計算可能</x:v>
      </x:c>
      <x:c r="H14" s="2"/>
    </x:row>
    <x:row r="15" ht="23" customHeight="1">
      <x:c r="B15" s="16" t="n">
        <x:v>9</x:v>
      </x:c>
      <x:c r="C15" s="19"/>
      <x:c r="D15" s="19"/>
      <x:c r="E15" s="2"/>
      <x:c r="F15" s="2"/>
      <x:c r="G15" s="2"/>
      <x:c r="H15" s="2"/>
    </x:row>
    <x:row r="16" ht="23" customHeight="1">
      <x:c r="B16" s="16" t="n">
        <x:v>10</x:v>
      </x:c>
      <x:c r="C16" s="19"/>
      <x:c r="D16" s="19"/>
      <x:c r="E16" s="2"/>
      <x:c r="F16" s="11" t="str">
        <x:v>基本統計量</x:v>
      </x:c>
      <x:c r="G16" s="2"/>
      <x:c r="H16" s="2"/>
    </x:row>
    <x:row r="17" ht="25" customHeight="1">
      <x:c r="B17" s="16" t="n">
        <x:v>11</x:v>
      </x:c>
      <x:c r="C17" s="19"/>
      <x:c r="D17" s="19"/>
      <x:c r="E17" s="2"/>
      <x:c r="F17" s="14" t="str">
        <x:v>統計量</x:v>
      </x:c>
      <x:c r="G17" s="14" t="str">
        <x:f>C6</x:f>
        <x:v>設備A（N）</x:v>
      </x:c>
      <x:c r="H17" s="14" t="str">
        <x:f>D6</x:f>
        <x:v>設備B（N）</x:v>
      </x:c>
    </x:row>
    <x:row r="18" ht="23" customHeight="1">
      <x:c r="B18" s="16" t="n">
        <x:v>12</x:v>
      </x:c>
      <x:c r="C18" s="19"/>
      <x:c r="D18" s="19"/>
      <x:c r="E18" s="2"/>
      <x:c r="F18" s="2" t="str">
        <x:v>データ数 n</x:v>
      </x:c>
      <x:c r="G18" s="30" t="n">
        <x:f>COUNT(C7:C106)</x:f>
        <x:v>5</x:v>
      </x:c>
      <x:c r="H18" s="30" t="n">
        <x:f>COUNT(D7:D106)</x:f>
        <x:v>5</x:v>
      </x:c>
    </x:row>
    <x:row r="19" ht="23" customHeight="1">
      <x:c r="B19" s="16" t="n">
        <x:v>13</x:v>
      </x:c>
      <x:c r="C19" s="19"/>
      <x:c r="D19" s="19"/>
      <x:c r="E19" s="2"/>
      <x:c r="F19" s="2" t="str">
        <x:v>合計</x:v>
      </x:c>
      <x:c r="G19" s="22" t="n">
        <x:f>IF(G18=0,"",SUM(C7:C106))</x:f>
        <x:v>250</x:v>
      </x:c>
      <x:c r="H19" s="22" t="n">
        <x:f>IF(H18=0,"",SUM(D7:D106))</x:f>
        <x:v>275</x:v>
      </x:c>
    </x:row>
    <x:row r="20" ht="23" customHeight="1">
      <x:c r="B20" s="16" t="n">
        <x:v>14</x:v>
      </x:c>
      <x:c r="C20" s="19"/>
      <x:c r="D20" s="19"/>
      <x:c r="E20" s="2"/>
      <x:c r="F20" s="33" t="str">
        <x:v>平均 x̄</x:v>
      </x:c>
      <x:c r="G20" s="34" t="n">
        <x:f>IF(G18=0,"",AVERAGE(C7:C106))</x:f>
        <x:v>50</x:v>
      </x:c>
      <x:c r="H20" s="34" t="n">
        <x:f>IF(H18=0,"",AVERAGE(D7:D106))</x:f>
        <x:v>55</x:v>
      </x:c>
    </x:row>
    <x:row r="21" ht="23" customHeight="1">
      <x:c r="B21" s="16" t="n">
        <x:v>15</x:v>
      </x:c>
      <x:c r="C21" s="19"/>
      <x:c r="D21" s="19"/>
      <x:c r="E21" s="2"/>
      <x:c r="F21" s="2" t="str">
        <x:v>平方偏差和 Σ(x − x̄)²</x:v>
      </x:c>
      <x:c r="G21" s="22" t="n">
        <x:f>IF(G18&lt;2,"",G22*(G18-1))</x:f>
        <x:v>10</x:v>
      </x:c>
      <x:c r="H21" s="22" t="n">
        <x:f>IF(H18&lt;2,"",H22*(H18-1))</x:f>
        <x:v>40</x:v>
      </x:c>
    </x:row>
    <x:row r="22" ht="23" customHeight="1">
      <x:c r="B22" s="16" t="n">
        <x:v>16</x:v>
      </x:c>
      <x:c r="C22" s="19"/>
      <x:c r="D22" s="19"/>
      <x:c r="E22" s="2"/>
      <x:c r="F22" s="33" t="str">
        <x:v>不偏分散 s²</x:v>
      </x:c>
      <x:c r="G22" s="34" t="n">
        <x:f>IF(G18&lt;2,"",_xlfn.VAR.S(C7:C106))</x:f>
        <x:v>2.5</x:v>
      </x:c>
      <x:c r="H22" s="34" t="n">
        <x:f>IF(H18&lt;2,"",_xlfn.VAR.S(D7:D106))</x:f>
        <x:v>10</x:v>
      </x:c>
    </x:row>
    <x:row r="23" ht="23" customHeight="1">
      <x:c r="B23" s="16" t="n">
        <x:v>17</x:v>
      </x:c>
      <x:c r="C23" s="19"/>
      <x:c r="D23" s="19"/>
      <x:c r="E23" s="2"/>
      <x:c r="F23" s="38" t="str">
        <x:v>分散 ÷ データ数 s²/n</x:v>
      </x:c>
      <x:c r="G23" s="39" t="n">
        <x:f>IF(G18&lt;2,"",G22/G18)</x:f>
        <x:v>0.5</x:v>
      </x:c>
      <x:c r="H23" s="39" t="n">
        <x:f>IF(H18&lt;2,"",H22/H18)</x:f>
        <x:v>2</x:v>
      </x:c>
    </x:row>
    <x:row r="24" ht="23" customHeight="1">
      <x:c r="B24" s="16" t="n">
        <x:v>18</x:v>
      </x:c>
      <x:c r="C24" s="19"/>
      <x:c r="D24" s="19"/>
      <x:c r="E24" s="2"/>
      <x:c r="F24" s="2"/>
      <x:c r="G24" s="2"/>
      <x:c r="H24" s="2"/>
    </x:row>
    <x:row r="25" ht="23" customHeight="1">
      <x:c r="B25" s="16" t="n">
        <x:v>19</x:v>
      </x:c>
      <x:c r="C25" s="19"/>
      <x:c r="D25" s="19"/>
      <x:c r="E25" s="2"/>
      <x:c r="F25" s="11" t="str">
        <x:v>t検定の途中計算</x:v>
      </x:c>
      <x:c r="G25" s="2"/>
      <x:c r="H25" s="2"/>
    </x:row>
    <x:row r="26" ht="23" customHeight="1">
      <x:c r="B26" s="16" t="n">
        <x:v>20</x:v>
      </x:c>
      <x:c r="C26" s="19"/>
      <x:c r="D26" s="19"/>
      <x:c r="E26" s="2"/>
      <x:c r="F26" s="2" t="str">
        <x:v>平均差（A − B）</x:v>
      </x:c>
      <x:c r="G26" s="32" t="n">
        <x:f>IF(AND(ISNUMBER(G20),ISNUMBER(H20)),G20-H20,"")</x:f>
        <x:v>-5</x:v>
      </x:c>
      <x:c r="H26" s="2"/>
    </x:row>
    <x:row r="27" ht="23" customHeight="1">
      <x:c r="B27" s="16" t="n">
        <x:v>21</x:v>
      </x:c>
      <x:c r="C27" s="19"/>
      <x:c r="D27" s="19"/>
      <x:c r="E27" s="2"/>
      <x:c r="F27" s="2" t="str">
        <x:v>平均差の標準誤差 SE</x:v>
      </x:c>
      <x:c r="G27" s="32" t="n">
        <x:f>IF(G14="計算可能",SQRT(SUM(G23:H23)),"")</x:f>
        <x:v>1.5811388300841898</x:v>
      </x:c>
      <x:c r="H27" s="2"/>
    </x:row>
    <x:row r="28" ht="23" customHeight="1">
      <x:c r="B28" s="16" t="n">
        <x:v>22</x:v>
      </x:c>
      <x:c r="C28" s="19"/>
      <x:c r="D28" s="19"/>
      <x:c r="E28" s="2"/>
      <x:c r="F28" s="33" t="str">
        <x:v>検定統計量 t</x:v>
      </x:c>
      <x:c r="G28" s="35" t="n">
        <x:f>IF(G14="計算可能",G26/G27,"")</x:f>
        <x:v>-3.162277660168379</x:v>
      </x:c>
      <x:c r="H28" s="33"/>
    </x:row>
    <x:row r="29" ht="23" customHeight="1">
      <x:c r="B29" s="16" t="n">
        <x:v>23</x:v>
      </x:c>
      <x:c r="C29" s="19"/>
      <x:c r="D29" s="19"/>
      <x:c r="E29" s="2"/>
      <x:c r="F29" s="33" t="str">
        <x:v>Welchの自由度 ν</x:v>
      </x:c>
      <x:c r="G29" s="35" t="n">
        <x:f>IF(G14="計算可能",SUM(G23:H23)^2/(G23^2/(G18-1)+H23^2/(H18-1)),"")</x:f>
        <x:v>5.882352941176471</x:v>
      </x:c>
      <x:c r="H29" s="33"/>
    </x:row>
    <x:row r="30" ht="23" customHeight="1">
      <x:c r="B30" s="16" t="n">
        <x:v>24</x:v>
      </x:c>
      <x:c r="C30" s="19"/>
      <x:c r="D30" s="19"/>
      <x:c r="E30" s="2"/>
      <x:c r="F30" s="2" t="str">
        <x:v>両側検定の臨界t値</x:v>
      </x:c>
      <x:c r="G30" s="32" t="n">
        <x:f>IF(G14="計算可能",SQRT(G29*(1/_xlfn.BETA.INV(G4,G29/2,0.5)-1)),"")</x:f>
        <x:v>2.4588237057660973</x:v>
      </x:c>
      <x:c r="H30" s="2"/>
    </x:row>
    <x:row r="31" ht="23" customHeight="1">
      <x:c r="B31" s="16" t="n">
        <x:v>25</x:v>
      </x:c>
      <x:c r="C31" s="19"/>
      <x:c r="D31" s="19"/>
      <x:c r="E31" s="2"/>
      <x:c r="F31" s="36" t="str">
        <x:v>信頼区間の誤差幅</x:v>
      </x:c>
      <x:c r="G31" s="40" t="n">
        <x:f>IF(G14="計算可能",G30*G27,"")</x:f>
        <x:v>3.887741637518279</x:v>
      </x:c>
      <x:c r="H31" s="36"/>
    </x:row>
    <x:row r="32" ht="23" customHeight="1">
      <x:c r="B32" s="16" t="n">
        <x:v>26</x:v>
      </x:c>
      <x:c r="C32" s="19"/>
      <x:c r="D32" s="19"/>
      <x:c r="E32" s="2"/>
      <x:c r="F32" s="2"/>
      <x:c r="G32" s="2"/>
      <x:c r="H32" s="2"/>
    </x:row>
    <x:row r="33" ht="23" customHeight="1">
      <x:c r="B33" s="16" t="n">
        <x:v>27</x:v>
      </x:c>
      <x:c r="C33" s="19"/>
      <x:c r="D33" s="19"/>
      <x:c r="E33" s="2"/>
      <x:c r="F33" s="11" t="str">
        <x:v>使い方</x:v>
      </x:c>
      <x:c r="G33" s="2"/>
      <x:c r="H33" s="2"/>
    </x:row>
    <x:row r="34" ht="23" customHeight="1">
      <x:c r="B34" s="16" t="n">
        <x:v>28</x:v>
      </x:c>
      <x:c r="C34" s="19"/>
      <x:c r="D34" s="19"/>
      <x:c r="E34" s="2"/>
      <x:c r="F34" s="41" t="str">
        <x:v>1. C7:D106の例題データを消し、測定値を入力。</x:v>
      </x:c>
      <x:c r="G34" s="41"/>
      <x:c r="H34" s="41"/>
    </x:row>
    <x:row r="35" ht="23" customHeight="1">
      <x:c r="B35" s="16" t="n">
        <x:v>29</x:v>
      </x:c>
      <x:c r="C35" s="19"/>
      <x:c r="D35" s="19"/>
      <x:c r="E35" s="2"/>
      <x:c r="F35" s="41" t="str">
        <x:v>2. 2群のデータ数は異なっていても使えます。</x:v>
      </x:c>
      <x:c r="G35" s="41"/>
      <x:c r="H35" s="41"/>
    </x:row>
    <x:row r="36" ht="23" customHeight="1">
      <x:c r="B36" s="16" t="n">
        <x:v>30</x:v>
      </x:c>
      <x:c r="C36" s="19"/>
      <x:c r="D36" s="19"/>
      <x:c r="E36" s="2"/>
      <x:c r="F36" s="41" t="str">
        <x:v>3. αはG4で変更。空欄は無視し、0は数えます。</x:v>
      </x:c>
      <x:c r="G36" s="41"/>
      <x:c r="H36" s="41"/>
    </x:row>
    <x:row r="37" ht="23" customHeight="1">
      <x:c r="B37" s="16" t="n">
        <x:v>31</x:v>
      </x:c>
      <x:c r="C37" s="19"/>
      <x:c r="D37" s="19"/>
      <x:c r="E37" s="2"/>
      <x:c r="F37" s="41"/>
      <x:c r="G37" s="41"/>
      <x:c r="H37" s="41"/>
    </x:row>
    <x:row r="38" ht="23" customHeight="1">
      <x:c r="B38" s="16" t="n">
        <x:v>32</x:v>
      </x:c>
      <x:c r="C38" s="19"/>
      <x:c r="D38" s="19"/>
      <x:c r="E38" s="2"/>
      <x:c r="F38" s="42" t="str">
        <x:v>計算の前提</x:v>
      </x:c>
      <x:c r="G38" s="41"/>
      <x:c r="H38" s="41"/>
    </x:row>
    <x:row r="39" ht="23" customHeight="1">
      <x:c r="B39" s="16" t="n">
        <x:v>33</x:v>
      </x:c>
      <x:c r="C39" s="19"/>
      <x:c r="D39" s="19"/>
      <x:c r="E39" s="2"/>
      <x:c r="F39" s="41" t="str">
        <x:v>独立した2群を比較します。同じ行は対応しません。</x:v>
      </x:c>
      <x:c r="G39" s="41"/>
      <x:c r="H39" s="41"/>
    </x:row>
    <x:row r="40" ht="23" customHeight="1">
      <x:c r="B40" s="16" t="n">
        <x:v>34</x:v>
      </x:c>
      <x:c r="C40" s="19"/>
      <x:c r="D40" s="19"/>
      <x:c r="E40" s="2"/>
      <x:c r="F40" s="41" t="str">
        <x:v>両群各2個以上、少数データでは分布・外れ値を確認。</x:v>
      </x:c>
      <x:c r="G40" s="41"/>
      <x:c r="H40" s="41"/>
    </x:row>
    <x:row r="41" ht="23" customHeight="1">
      <x:c r="B41" s="16" t="n">
        <x:v>35</x:v>
      </x:c>
      <x:c r="C41" s="19"/>
      <x:c r="D41" s="19"/>
      <x:c r="E41" s="2"/>
      <x:c r="F41" s="41" t="str">
        <x:v>有意差なしは、2群が同等である証明ではありません。</x:v>
      </x:c>
      <x:c r="G41" s="41"/>
      <x:c r="H41" s="41"/>
    </x:row>
    <x:row r="42" ht="23" customHeight="1">
      <x:c r="B42" s="16" t="n">
        <x:v>36</x:v>
      </x:c>
      <x:c r="C42" s="19"/>
      <x:c r="D42" s="19"/>
      <x:c r="E42" s="2"/>
      <x:c r="F42" s="41"/>
      <x:c r="G42" s="41"/>
      <x:c r="H42" s="41"/>
    </x:row>
    <x:row r="43" ht="23" customHeight="1">
      <x:c r="B43" s="16" t="n">
        <x:v>37</x:v>
      </x:c>
      <x:c r="C43" s="19"/>
      <x:c r="D43" s="19"/>
      <x:c r="E43" s="2"/>
      <x:c r="F43" s="42" t="str">
        <x:v>小数の自由度を保持</x:v>
      </x:c>
      <x:c r="G43" s="41"/>
      <x:c r="H43" s="41"/>
    </x:row>
    <x:row r="44" ht="23" customHeight="1">
      <x:c r="B44" s="16" t="n">
        <x:v>38</x:v>
      </x:c>
      <x:c r="C44" s="19"/>
      <x:c r="D44" s="19"/>
      <x:c r="E44" s="2"/>
      <x:c r="F44" s="41" t="str">
        <x:v>p値はBETA.DIST、臨界t値はBETA.INVを使用。</x:v>
      </x:c>
      <x:c r="G44" s="41"/>
      <x:c r="H44" s="41"/>
    </x:row>
    <x:row r="45" ht="23" customHeight="1">
      <x:c r="B45" s="16" t="n">
        <x:v>39</x:v>
      </x:c>
      <x:c r="C45" s="19"/>
      <x:c r="D45" s="19"/>
      <x:c r="E45" s="2"/>
      <x:c r="F45" s="41" t="str">
        <x:v>表示だけを丸め、途中計算は丸めずに使います。</x:v>
      </x:c>
      <x:c r="G45" s="41"/>
      <x:c r="H45" s="41"/>
    </x:row>
    <x:row r="46" ht="23" customHeight="1">
      <x:c r="B46" s="16" t="n">
        <x:v>40</x:v>
      </x:c>
      <x:c r="C46" s="19"/>
      <x:c r="D46" s="19"/>
      <x:c r="E46" s="2"/>
      <x:c r="F46" s="41"/>
      <x:c r="G46" s="41"/>
      <x:c r="H46" s="41"/>
    </x:row>
    <x:row r="47" ht="23" customHeight="1">
      <x:c r="B47" s="16" t="n">
        <x:v>41</x:v>
      </x:c>
      <x:c r="C47" s="19"/>
      <x:c r="D47" s="19"/>
      <x:c r="E47" s="2"/>
      <x:c r="F47" s="41" t="str">
        <x:v>例題の測定単位はN。分散の単位はN²です。</x:v>
      </x:c>
      <x:c r="G47" s="41"/>
      <x:c r="H47" s="41"/>
    </x:row>
    <x:row r="48" ht="23" customHeight="1">
      <x:c r="B48" s="16" t="n">
        <x:v>42</x:v>
      </x:c>
      <x:c r="C48" s="19"/>
      <x:c r="D48" s="19"/>
      <x:c r="E48" s="2"/>
      <x:c r="F48" s="2"/>
      <x:c r="G48" s="2"/>
      <x:c r="H48" s="2"/>
    </x:row>
    <x:row r="49" ht="23" customHeight="1">
      <x:c r="B49" s="16" t="n">
        <x:v>43</x:v>
      </x:c>
      <x:c r="C49" s="19"/>
      <x:c r="D49" s="19"/>
      <x:c r="E49" s="2"/>
      <x:c r="F49" s="2"/>
      <x:c r="G49" s="2"/>
      <x:c r="H49" s="2"/>
    </x:row>
    <x:row r="50" ht="23" customHeight="1">
      <x:c r="B50" s="16" t="n">
        <x:v>44</x:v>
      </x:c>
      <x:c r="C50" s="19"/>
      <x:c r="D50" s="19"/>
      <x:c r="E50" s="2"/>
      <x:c r="F50" s="2"/>
      <x:c r="G50" s="2"/>
      <x:c r="H50" s="2"/>
    </x:row>
    <x:row r="51" ht="23" customHeight="1">
      <x:c r="B51" s="16" t="n">
        <x:v>45</x:v>
      </x:c>
      <x:c r="C51" s="19"/>
      <x:c r="D51" s="19"/>
      <x:c r="E51" s="2"/>
      <x:c r="F51" s="2"/>
      <x:c r="G51" s="2"/>
      <x:c r="H51" s="2"/>
    </x:row>
    <x:row r="52" ht="23" customHeight="1">
      <x:c r="B52" s="16" t="n">
        <x:v>46</x:v>
      </x:c>
      <x:c r="C52" s="19"/>
      <x:c r="D52" s="19"/>
      <x:c r="E52" s="2"/>
      <x:c r="F52" s="2"/>
      <x:c r="G52" s="2"/>
      <x:c r="H52" s="2"/>
    </x:row>
    <x:row r="53" ht="23" customHeight="1">
      <x:c r="B53" s="16" t="n">
        <x:v>47</x:v>
      </x:c>
      <x:c r="C53" s="19"/>
      <x:c r="D53" s="19"/>
      <x:c r="E53" s="2"/>
      <x:c r="F53" s="2"/>
      <x:c r="G53" s="2"/>
      <x:c r="H53" s="2"/>
    </x:row>
    <x:row r="54" ht="23" customHeight="1">
      <x:c r="B54" s="16" t="n">
        <x:v>48</x:v>
      </x:c>
      <x:c r="C54" s="19"/>
      <x:c r="D54" s="19"/>
      <x:c r="E54" s="2"/>
      <x:c r="F54" s="2"/>
      <x:c r="G54" s="2"/>
      <x:c r="H54" s="2"/>
    </x:row>
    <x:row r="55" ht="23" customHeight="1">
      <x:c r="B55" s="16" t="n">
        <x:v>49</x:v>
      </x:c>
      <x:c r="C55" s="19"/>
      <x:c r="D55" s="19"/>
      <x:c r="E55" s="2"/>
      <x:c r="F55" s="2"/>
      <x:c r="G55" s="2"/>
      <x:c r="H55" s="2"/>
    </x:row>
    <x:row r="56" ht="23" customHeight="1">
      <x:c r="B56" s="16" t="n">
        <x:v>50</x:v>
      </x:c>
      <x:c r="C56" s="19"/>
      <x:c r="D56" s="19"/>
      <x:c r="E56" s="2"/>
      <x:c r="F56" s="2"/>
      <x:c r="G56" s="2"/>
      <x:c r="H56" s="2"/>
    </x:row>
    <x:row r="57" ht="23" customHeight="1">
      <x:c r="B57" s="16" t="n">
        <x:v>51</x:v>
      </x:c>
      <x:c r="C57" s="19"/>
      <x:c r="D57" s="19"/>
      <x:c r="E57" s="2"/>
      <x:c r="F57" s="2"/>
      <x:c r="G57" s="2"/>
      <x:c r="H57" s="2"/>
    </x:row>
    <x:row r="58" ht="23" customHeight="1">
      <x:c r="B58" s="16" t="n">
        <x:v>52</x:v>
      </x:c>
      <x:c r="C58" s="19"/>
      <x:c r="D58" s="19"/>
      <x:c r="E58" s="2"/>
      <x:c r="F58" s="2"/>
      <x:c r="G58" s="2"/>
      <x:c r="H58" s="2"/>
    </x:row>
    <x:row r="59" ht="23" customHeight="1">
      <x:c r="B59" s="16" t="n">
        <x:v>53</x:v>
      </x:c>
      <x:c r="C59" s="19"/>
      <x:c r="D59" s="19"/>
      <x:c r="E59" s="2"/>
      <x:c r="F59" s="2"/>
      <x:c r="G59" s="2"/>
      <x:c r="H59" s="2"/>
    </x:row>
    <x:row r="60" ht="23" customHeight="1">
      <x:c r="B60" s="16" t="n">
        <x:v>54</x:v>
      </x:c>
      <x:c r="C60" s="19"/>
      <x:c r="D60" s="19"/>
      <x:c r="E60" s="2"/>
      <x:c r="F60" s="2"/>
      <x:c r="G60" s="2"/>
      <x:c r="H60" s="2"/>
    </x:row>
    <x:row r="61" ht="23" customHeight="1">
      <x:c r="B61" s="16" t="n">
        <x:v>55</x:v>
      </x:c>
      <x:c r="C61" s="19"/>
      <x:c r="D61" s="19"/>
      <x:c r="E61" s="2"/>
      <x:c r="F61" s="2"/>
      <x:c r="G61" s="2"/>
      <x:c r="H61" s="2"/>
    </x:row>
    <x:row r="62" ht="23" customHeight="1">
      <x:c r="B62" s="16" t="n">
        <x:v>56</x:v>
      </x:c>
      <x:c r="C62" s="19"/>
      <x:c r="D62" s="19"/>
      <x:c r="E62" s="2"/>
      <x:c r="F62" s="2"/>
      <x:c r="G62" s="2"/>
      <x:c r="H62" s="2"/>
    </x:row>
    <x:row r="63" ht="23" customHeight="1">
      <x:c r="B63" s="16" t="n">
        <x:v>57</x:v>
      </x:c>
      <x:c r="C63" s="19"/>
      <x:c r="D63" s="19"/>
      <x:c r="E63" s="2"/>
      <x:c r="F63" s="2"/>
      <x:c r="G63" s="2"/>
      <x:c r="H63" s="2"/>
    </x:row>
    <x:row r="64" ht="23" customHeight="1">
      <x:c r="B64" s="16" t="n">
        <x:v>58</x:v>
      </x:c>
      <x:c r="C64" s="19"/>
      <x:c r="D64" s="19"/>
      <x:c r="E64" s="2"/>
      <x:c r="F64" s="2"/>
      <x:c r="G64" s="2"/>
      <x:c r="H64" s="2"/>
    </x:row>
    <x:row r="65" ht="23" customHeight="1">
      <x:c r="B65" s="16" t="n">
        <x:v>59</x:v>
      </x:c>
      <x:c r="C65" s="19"/>
      <x:c r="D65" s="19"/>
      <x:c r="E65" s="2"/>
      <x:c r="F65" s="2"/>
      <x:c r="G65" s="2"/>
      <x:c r="H65" s="2"/>
    </x:row>
    <x:row r="66" ht="23" customHeight="1">
      <x:c r="B66" s="16" t="n">
        <x:v>60</x:v>
      </x:c>
      <x:c r="C66" s="19"/>
      <x:c r="D66" s="19"/>
      <x:c r="E66" s="2"/>
      <x:c r="F66" s="2"/>
      <x:c r="G66" s="2"/>
      <x:c r="H66" s="2"/>
    </x:row>
    <x:row r="67" ht="23" customHeight="1">
      <x:c r="B67" s="16" t="n">
        <x:v>61</x:v>
      </x:c>
      <x:c r="C67" s="19"/>
      <x:c r="D67" s="19"/>
      <x:c r="E67" s="2"/>
      <x:c r="F67" s="2"/>
      <x:c r="G67" s="2"/>
      <x:c r="H67" s="2"/>
    </x:row>
    <x:row r="68" ht="23" customHeight="1">
      <x:c r="B68" s="16" t="n">
        <x:v>62</x:v>
      </x:c>
      <x:c r="C68" s="19"/>
      <x:c r="D68" s="19"/>
      <x:c r="E68" s="2"/>
      <x:c r="F68" s="2"/>
      <x:c r="G68" s="2"/>
      <x:c r="H68" s="2"/>
    </x:row>
    <x:row r="69" ht="23" customHeight="1">
      <x:c r="B69" s="16" t="n">
        <x:v>63</x:v>
      </x:c>
      <x:c r="C69" s="19"/>
      <x:c r="D69" s="19"/>
      <x:c r="E69" s="2"/>
      <x:c r="F69" s="2"/>
      <x:c r="G69" s="2"/>
      <x:c r="H69" s="2"/>
    </x:row>
    <x:row r="70" ht="23" customHeight="1">
      <x:c r="B70" s="16" t="n">
        <x:v>64</x:v>
      </x:c>
      <x:c r="C70" s="19"/>
      <x:c r="D70" s="19"/>
      <x:c r="E70" s="2"/>
      <x:c r="F70" s="2"/>
      <x:c r="G70" s="2"/>
      <x:c r="H70" s="2"/>
    </x:row>
    <x:row r="71" ht="23" customHeight="1">
      <x:c r="B71" s="16" t="n">
        <x:v>65</x:v>
      </x:c>
      <x:c r="C71" s="19"/>
      <x:c r="D71" s="19"/>
      <x:c r="E71" s="2"/>
      <x:c r="F71" s="2"/>
      <x:c r="G71" s="2"/>
      <x:c r="H71" s="2"/>
    </x:row>
    <x:row r="72" ht="23" customHeight="1">
      <x:c r="B72" s="16" t="n">
        <x:v>66</x:v>
      </x:c>
      <x:c r="C72" s="19"/>
      <x:c r="D72" s="19"/>
      <x:c r="E72" s="2"/>
      <x:c r="F72" s="2"/>
      <x:c r="G72" s="2"/>
      <x:c r="H72" s="2"/>
    </x:row>
    <x:row r="73" ht="23" customHeight="1">
      <x:c r="B73" s="16" t="n">
        <x:v>67</x:v>
      </x:c>
      <x:c r="C73" s="19"/>
      <x:c r="D73" s="19"/>
      <x:c r="E73" s="2"/>
      <x:c r="F73" s="2"/>
      <x:c r="G73" s="2"/>
      <x:c r="H73" s="2"/>
    </x:row>
    <x:row r="74" ht="23" customHeight="1">
      <x:c r="B74" s="16" t="n">
        <x:v>68</x:v>
      </x:c>
      <x:c r="C74" s="19"/>
      <x:c r="D74" s="19"/>
      <x:c r="E74" s="2"/>
      <x:c r="F74" s="2"/>
      <x:c r="G74" s="2"/>
      <x:c r="H74" s="2"/>
    </x:row>
    <x:row r="75" ht="23" customHeight="1">
      <x:c r="B75" s="16" t="n">
        <x:v>69</x:v>
      </x:c>
      <x:c r="C75" s="19"/>
      <x:c r="D75" s="19"/>
      <x:c r="E75" s="2"/>
      <x:c r="F75" s="2"/>
      <x:c r="G75" s="2"/>
      <x:c r="H75" s="2"/>
    </x:row>
    <x:row r="76" ht="23" customHeight="1">
      <x:c r="B76" s="16" t="n">
        <x:v>70</x:v>
      </x:c>
      <x:c r="C76" s="19"/>
      <x:c r="D76" s="19"/>
      <x:c r="E76" s="2"/>
      <x:c r="F76" s="2"/>
      <x:c r="G76" s="2"/>
      <x:c r="H76" s="2"/>
    </x:row>
    <x:row r="77" ht="23" customHeight="1">
      <x:c r="B77" s="16" t="n">
        <x:v>71</x:v>
      </x:c>
      <x:c r="C77" s="19"/>
      <x:c r="D77" s="19"/>
      <x:c r="E77" s="2"/>
      <x:c r="F77" s="2"/>
      <x:c r="G77" s="2"/>
      <x:c r="H77" s="2"/>
    </x:row>
    <x:row r="78" ht="23" customHeight="1">
      <x:c r="B78" s="16" t="n">
        <x:v>72</x:v>
      </x:c>
      <x:c r="C78" s="19"/>
      <x:c r="D78" s="19"/>
      <x:c r="E78" s="2"/>
      <x:c r="F78" s="2"/>
      <x:c r="G78" s="2"/>
      <x:c r="H78" s="2"/>
    </x:row>
    <x:row r="79" ht="23" customHeight="1">
      <x:c r="B79" s="16" t="n">
        <x:v>73</x:v>
      </x:c>
      <x:c r="C79" s="19"/>
      <x:c r="D79" s="19"/>
      <x:c r="E79" s="2"/>
      <x:c r="F79" s="2"/>
      <x:c r="G79" s="2"/>
      <x:c r="H79" s="2"/>
    </x:row>
    <x:row r="80" ht="23" customHeight="1">
      <x:c r="B80" s="16" t="n">
        <x:v>74</x:v>
      </x:c>
      <x:c r="C80" s="19"/>
      <x:c r="D80" s="19"/>
      <x:c r="E80" s="2"/>
      <x:c r="F80" s="2"/>
      <x:c r="G80" s="2"/>
      <x:c r="H80" s="2"/>
    </x:row>
    <x:row r="81" ht="23" customHeight="1">
      <x:c r="B81" s="16" t="n">
        <x:v>75</x:v>
      </x:c>
      <x:c r="C81" s="19"/>
      <x:c r="D81" s="19"/>
      <x:c r="E81" s="2"/>
      <x:c r="F81" s="2"/>
      <x:c r="G81" s="2"/>
      <x:c r="H81" s="2"/>
    </x:row>
    <x:row r="82" ht="23" customHeight="1">
      <x:c r="B82" s="16" t="n">
        <x:v>76</x:v>
      </x:c>
      <x:c r="C82" s="19"/>
      <x:c r="D82" s="19"/>
      <x:c r="E82" s="2"/>
      <x:c r="F82" s="2"/>
      <x:c r="G82" s="2"/>
      <x:c r="H82" s="2"/>
    </x:row>
    <x:row r="83" ht="23" customHeight="1">
      <x:c r="B83" s="16" t="n">
        <x:v>77</x:v>
      </x:c>
      <x:c r="C83" s="19"/>
      <x:c r="D83" s="19"/>
      <x:c r="E83" s="2"/>
      <x:c r="F83" s="2"/>
      <x:c r="G83" s="2"/>
      <x:c r="H83" s="2"/>
    </x:row>
    <x:row r="84" ht="23" customHeight="1">
      <x:c r="B84" s="16" t="n">
        <x:v>78</x:v>
      </x:c>
      <x:c r="C84" s="19"/>
      <x:c r="D84" s="19"/>
      <x:c r="E84" s="2"/>
      <x:c r="F84" s="2"/>
      <x:c r="G84" s="2"/>
      <x:c r="H84" s="2"/>
    </x:row>
    <x:row r="85" ht="23" customHeight="1">
      <x:c r="B85" s="16" t="n">
        <x:v>79</x:v>
      </x:c>
      <x:c r="C85" s="19"/>
      <x:c r="D85" s="19"/>
      <x:c r="E85" s="2"/>
      <x:c r="F85" s="2"/>
      <x:c r="G85" s="2"/>
      <x:c r="H85" s="2"/>
    </x:row>
    <x:row r="86" ht="23" customHeight="1">
      <x:c r="B86" s="16" t="n">
        <x:v>80</x:v>
      </x:c>
      <x:c r="C86" s="19"/>
      <x:c r="D86" s="19"/>
      <x:c r="E86" s="2"/>
      <x:c r="F86" s="2"/>
      <x:c r="G86" s="2"/>
      <x:c r="H86" s="2"/>
    </x:row>
    <x:row r="87" ht="23" customHeight="1">
      <x:c r="B87" s="16" t="n">
        <x:v>81</x:v>
      </x:c>
      <x:c r="C87" s="19"/>
      <x:c r="D87" s="19"/>
      <x:c r="E87" s="2"/>
      <x:c r="F87" s="2"/>
      <x:c r="G87" s="2"/>
      <x:c r="H87" s="2"/>
    </x:row>
    <x:row r="88" ht="23" customHeight="1">
      <x:c r="B88" s="16" t="n">
        <x:v>82</x:v>
      </x:c>
      <x:c r="C88" s="19"/>
      <x:c r="D88" s="19"/>
      <x:c r="E88" s="2"/>
      <x:c r="F88" s="2"/>
      <x:c r="G88" s="2"/>
      <x:c r="H88" s="2"/>
    </x:row>
    <x:row r="89" ht="23" customHeight="1">
      <x:c r="B89" s="16" t="n">
        <x:v>83</x:v>
      </x:c>
      <x:c r="C89" s="19"/>
      <x:c r="D89" s="19"/>
      <x:c r="E89" s="2"/>
      <x:c r="F89" s="2"/>
      <x:c r="G89" s="2"/>
      <x:c r="H89" s="2"/>
    </x:row>
    <x:row r="90" ht="23" customHeight="1">
      <x:c r="B90" s="16" t="n">
        <x:v>84</x:v>
      </x:c>
      <x:c r="C90" s="19"/>
      <x:c r="D90" s="19"/>
      <x:c r="E90" s="2"/>
      <x:c r="F90" s="2"/>
      <x:c r="G90" s="2"/>
      <x:c r="H90" s="2"/>
    </x:row>
    <x:row r="91" ht="23" customHeight="1">
      <x:c r="B91" s="16" t="n">
        <x:v>85</x:v>
      </x:c>
      <x:c r="C91" s="19"/>
      <x:c r="D91" s="19"/>
      <x:c r="E91" s="2"/>
      <x:c r="F91" s="2"/>
      <x:c r="G91" s="2"/>
      <x:c r="H91" s="2"/>
    </x:row>
    <x:row r="92" ht="23" customHeight="1">
      <x:c r="B92" s="16" t="n">
        <x:v>86</x:v>
      </x:c>
      <x:c r="C92" s="19"/>
      <x:c r="D92" s="19"/>
      <x:c r="E92" s="2"/>
      <x:c r="F92" s="2"/>
      <x:c r="G92" s="2"/>
      <x:c r="H92" s="2"/>
    </x:row>
    <x:row r="93" ht="23" customHeight="1">
      <x:c r="B93" s="16" t="n">
        <x:v>87</x:v>
      </x:c>
      <x:c r="C93" s="19"/>
      <x:c r="D93" s="19"/>
      <x:c r="E93" s="2"/>
      <x:c r="F93" s="2"/>
      <x:c r="G93" s="2"/>
      <x:c r="H93" s="2"/>
    </x:row>
    <x:row r="94" ht="23" customHeight="1">
      <x:c r="B94" s="16" t="n">
        <x:v>88</x:v>
      </x:c>
      <x:c r="C94" s="19"/>
      <x:c r="D94" s="19"/>
      <x:c r="E94" s="2"/>
      <x:c r="F94" s="2"/>
      <x:c r="G94" s="2"/>
      <x:c r="H94" s="2"/>
    </x:row>
    <x:row r="95" ht="23" customHeight="1">
      <x:c r="B95" s="16" t="n">
        <x:v>89</x:v>
      </x:c>
      <x:c r="C95" s="19"/>
      <x:c r="D95" s="19"/>
      <x:c r="E95" s="2"/>
      <x:c r="F95" s="2"/>
      <x:c r="G95" s="2"/>
      <x:c r="H95" s="2"/>
    </x:row>
    <x:row r="96" ht="23" customHeight="1">
      <x:c r="B96" s="16" t="n">
        <x:v>90</x:v>
      </x:c>
      <x:c r="C96" s="19"/>
      <x:c r="D96" s="19"/>
      <x:c r="E96" s="2"/>
      <x:c r="F96" s="2"/>
      <x:c r="G96" s="2"/>
      <x:c r="H96" s="2"/>
    </x:row>
    <x:row r="97" ht="23" customHeight="1">
      <x:c r="B97" s="16" t="n">
        <x:v>91</x:v>
      </x:c>
      <x:c r="C97" s="19"/>
      <x:c r="D97" s="19"/>
      <x:c r="E97" s="2"/>
      <x:c r="F97" s="2"/>
      <x:c r="G97" s="2"/>
      <x:c r="H97" s="2"/>
    </x:row>
    <x:row r="98" ht="23" customHeight="1">
      <x:c r="B98" s="16" t="n">
        <x:v>92</x:v>
      </x:c>
      <x:c r="C98" s="19"/>
      <x:c r="D98" s="19"/>
      <x:c r="E98" s="2"/>
      <x:c r="F98" s="2"/>
      <x:c r="G98" s="2"/>
      <x:c r="H98" s="2"/>
    </x:row>
    <x:row r="99" ht="23" customHeight="1">
      <x:c r="B99" s="16" t="n">
        <x:v>93</x:v>
      </x:c>
      <x:c r="C99" s="19"/>
      <x:c r="D99" s="19"/>
      <x:c r="E99" s="2"/>
      <x:c r="F99" s="2"/>
      <x:c r="G99" s="2"/>
      <x:c r="H99" s="2"/>
    </x:row>
    <x:row r="100" ht="23" customHeight="1">
      <x:c r="B100" s="16" t="n">
        <x:v>94</x:v>
      </x:c>
      <x:c r="C100" s="19"/>
      <x:c r="D100" s="19"/>
      <x:c r="E100" s="2"/>
      <x:c r="F100" s="2"/>
      <x:c r="G100" s="2"/>
      <x:c r="H100" s="2"/>
    </x:row>
    <x:row r="101" ht="23" customHeight="1">
      <x:c r="B101" s="16" t="n">
        <x:v>95</x:v>
      </x:c>
      <x:c r="C101" s="19"/>
      <x:c r="D101" s="19"/>
      <x:c r="E101" s="2"/>
      <x:c r="F101" s="2"/>
      <x:c r="G101" s="2"/>
      <x:c r="H101" s="2"/>
    </x:row>
    <x:row r="102" ht="23" customHeight="1">
      <x:c r="B102" s="16" t="n">
        <x:v>96</x:v>
      </x:c>
      <x:c r="C102" s="19"/>
      <x:c r="D102" s="19"/>
      <x:c r="E102" s="2"/>
      <x:c r="F102" s="2"/>
      <x:c r="G102" s="2"/>
      <x:c r="H102" s="2"/>
    </x:row>
    <x:row r="103" ht="23" customHeight="1">
      <x:c r="B103" s="16" t="n">
        <x:v>97</x:v>
      </x:c>
      <x:c r="C103" s="19"/>
      <x:c r="D103" s="19"/>
      <x:c r="E103" s="2"/>
      <x:c r="F103" s="2"/>
      <x:c r="G103" s="2"/>
      <x:c r="H103" s="2"/>
    </x:row>
    <x:row r="104" ht="23" customHeight="1">
      <x:c r="B104" s="16" t="n">
        <x:v>98</x:v>
      </x:c>
      <x:c r="C104" s="19"/>
      <x:c r="D104" s="19"/>
      <x:c r="E104" s="2"/>
      <x:c r="F104" s="2"/>
      <x:c r="G104" s="2"/>
      <x:c r="H104" s="2"/>
    </x:row>
    <x:row r="105" ht="23" customHeight="1">
      <x:c r="B105" s="16" t="n">
        <x:v>99</x:v>
      </x:c>
      <x:c r="C105" s="19"/>
      <x:c r="D105" s="19"/>
      <x:c r="E105" s="2"/>
      <x:c r="F105" s="2"/>
      <x:c r="G105" s="2"/>
      <x:c r="H105" s="2"/>
    </x:row>
    <x:row r="106" ht="23" customHeight="1">
      <x:c r="B106" s="16" t="n">
        <x:v>100</x:v>
      </x:c>
      <x:c r="C106" s="19"/>
      <x:c r="D106" s="19"/>
      <x:c r="E106" s="2"/>
      <x:c r="F106" s="2"/>
      <x:c r="G106" s="2"/>
      <x:c r="H106" s="2"/>
    </x:row>
    <x:row r="108">
      <x:c r="B108" s="43" t="str">
        <x:v>例題出典：Stat Labの記事内の架空データ（設備A・B 各5個）</x:v>
      </x:c>
      <x:c r="C108" s="43"/>
      <x:c r="D108" s="43"/>
      <x:c r="E108" s="43"/>
      <x:c r="F108" s="43"/>
      <x:c r="G108" s="43"/>
      <x:c r="H108" s="43"/>
    </x:row>
    <x:row r="109">
      <x:c r="B109" s="43" t="str">
        <x:v>https://stat-lab.jp/?p=5422</x:v>
      </x:c>
      <x:c r="C109" s="43"/>
      <x:c r="D109" s="43"/>
      <x:c r="E109" s="43"/>
      <x:c r="F109" s="43"/>
      <x:c r="G109" s="43"/>
      <x:c r="H109" s="43"/>
    </x:row>
    <x:row r="110">
      <x:c r="B110" s="43"/>
      <x:c r="C110" s="43"/>
      <x:c r="D110" s="43"/>
      <x:c r="E110" s="43"/>
      <x:c r="F110" s="43"/>
      <x:c r="G110" s="43"/>
      <x:c r="H110" s="43"/>
    </x:row>
    <x:row r="111">
      <x:c r="B111" s="43" t="str">
        <x:v>計算式参考：NIST 2標本t検定 / Microsoft BETA.DIST・BETA.INV</x:v>
      </x:c>
      <x:c r="C111" s="43"/>
      <x:c r="D111" s="43"/>
      <x:c r="E111" s="43"/>
      <x:c r="F111" s="43"/>
      <x:c r="G111" s="43"/>
      <x:c r="H111" s="43"/>
    </x:row>
    <x:row r="112">
      <x:c r="B112" s="43" t="str">
        <x:v>https://www.itl.nist.gov/div898/handbook/eda/section3/eda353.htm</x:v>
      </x:c>
      <x:c r="C112" s="43"/>
      <x:c r="D112" s="43"/>
      <x:c r="E112" s="43"/>
      <x:c r="F112" s="43"/>
      <x:c r="G112" s="43"/>
      <x:c r="H112" s="43"/>
    </x:row>
    <x:row r="113">
      <x:c r="B113" s="43" t="str">
        <x:v>https://support.microsoft.com/en-us/excel/functions/beta-dist-function</x:v>
      </x:c>
      <x:c r="C113" s="43"/>
      <x:c r="D113" s="43"/>
      <x:c r="E113" s="43"/>
      <x:c r="F113" s="43"/>
      <x:c r="G113" s="43"/>
      <x:c r="H113" s="43"/>
    </x:row>
    <x:row r="114">
      <x:c r="B114" s="43" t="str">
        <x:v>https://support.microsoft.com/en-us/excel/functions/beta-inv-function</x:v>
      </x:c>
      <x:c r="C114" s="43"/>
      <x:c r="D114" s="43"/>
      <x:c r="E114" s="43"/>
      <x:c r="F114" s="43"/>
      <x:c r="G114" s="43"/>
      <x:c r="H114" s="43"/>
    </x:row>
  </x:sheetData>
  <x:conditionalFormatting sqref="C7:D106">
    <x:cfRule type="expression" dxfId="0" priority="1">
      <x:formula>AND(NOT(ISBLANK(C7)),NOT(ISNUMBER(C7)))</x:formula>
    </x:cfRule>
  </x:conditionalFormatting>
  <x:conditionalFormatting sqref="G4:G4">
    <x:cfRule type="expression" dxfId="1" priority="2">
      <x:formula>OR(NOT(ISNUMBER(G4)),G4&lt;=0,G4&gt;=1)</x:formula>
    </x:cfRule>
  </x:conditionalFormatting>
  <x:conditionalFormatting sqref="G8:H8">
    <x:cfRule type="expression" dxfId="2" priority="3">
      <x:formula>AND($G$14="計算可能",$G$7&lt;$G$4)</x:formula>
    </x:cfRule>
  </x:conditionalFormatting>
  <x:conditionalFormatting sqref="G14:H14">
    <x:cfRule type="expression" dxfId="3" priority="4">
      <x:formula>$G$14&lt;&gt;"計算可能"</x:formula>
    </x:cfRule>
  </x:conditionalFormatting>
  <x:dataValidations count="2">
    <x:dataValidation type="custom" sqref="C7:D106">
      <x:formula1>OR(ISBLANK(C7),ISNUMBER(C7))</x:formula1>
    </x:dataValidation>
    <x:dataValidation type="decimal" operator="between" sqref="G4">
      <x:formula1>0.000001</x:formula1>
      <x:formula2>0.999999</x:formula2>
    </x:dataValidation>
  </x:dataValidations>
  <x:pageMargins left="0.7" right="0.7" top="0.75" bottom="0.75" header="0.3" footer="0.3"/>
</x:worksheet>
</file>