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8713fc90c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規格外確率" sheetId="1" r:id="Rbe9e73b25b764d68"/>
    <x:sheet xmlns:r="http://schemas.openxmlformats.org/officeDocument/2006/relationships" name="中心化早見表" sheetId="2" r:id="Ra9b9a524a1c044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"/>
    <x:numFmt numFmtId="201" formatCode="0.000000000%"/>
    <x:numFmt numFmtId="202" formatCode="#,##0.000"/>
    <x:numFmt numFmtId="203" formatCode="0.00"/>
  </x:numFmts>
  <x:fonts count="5">
    <x:font>
      <x:sz val="11"/>
      <x:name val="Carlito"/>
    </x:font>
    <x:font>
      <x:sz val="11"/>
      <x:color rgb="FF111111"/>
      <x:name val="Noto Sans JP"/>
    </x:font>
    <x:font>
      <x:b/>
      <x:sz val="15"/>
      <x:color rgb="FF111111"/>
      <x:name val="Noto Sans JP"/>
    </x:font>
    <x:font>
      <x:b/>
      <x:sz val="11"/>
      <x:color rgb="FF111111"/>
      <x:name val="Noto Sans JP"/>
    </x:font>
    <x:font>
      <x:b/>
      <x:sz val="11"/>
      <x:color rgb="FFFFFFFF"/>
      <x:name val="Noto Sans JP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EAF3FD"/>
      </x:patternFill>
    </x:fill>
    <x:fill>
      <x:patternFill patternType="solid">
        <x:fgColor rgb="FF2F6FB3"/>
      </x:patternFill>
    </x:fill>
  </x:fills>
  <x:borders count="2">
    <x:border>
      <x:left/>
      <x:right/>
      <x:top/>
      <x:bottom/>
      <x:diagonal/>
    </x:border>
    <x:border>
      <x:left style="thin">
        <x:color rgb="FFD6E1EB"/>
      </x:left>
      <x:right style="thin">
        <x:color rgb="FFD6E1EB"/>
      </x:right>
      <x:top style="thin">
        <x:color rgb="FFD6E1EB"/>
      </x:top>
      <x:bottom style="thin">
        <x:color rgb="FFD6E1EB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horizontal="center" vertical="center"/>
    </x:xf>
    <x:xf numFmtId="200" fontId="1" fillId="0" borderId="1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horizontal="center" vertical="center"/>
    </x:xf>
    <x:xf numFmtId="201" fontId="1" fillId="0" borderId="1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 applyAlignment="1">
      <x:alignment vertical="center"/>
    </x:xf>
    <x:xf numFmtId="202" fontId="3" fillId="3" borderId="1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3" fontId="1" fillId="2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 vertical="center"/>
    </x:xf>
    <x:xf numFmtId="203" fontId="1" fillId="2" borderId="1" xfId="0" applyNumberFormat="1" applyFont="1" applyFill="1" applyBorder="1" applyAlignment="1">
      <x:alignment horizontal="center" vertical="center"/>
    </x:xf>
    <x:xf numFmtId="203" fontId="1" fillId="0" borderId="1" xfId="0" applyNumberFormat="1" applyFont="1" applyFill="1" applyBorder="1" applyAlignment="1">
      <x:alignment horizontal="center" vertical="center"/>
    </x:xf>
    <x:xf numFmtId="202" fontId="1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  <x:color rgb="FF111111"/>
      </x:font>
      <x:fill>
        <x:patternFill patternType="solid">
          <x:bgColor rgb="FFFB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6ffb99e544db9" /><Relationship Type="http://schemas.openxmlformats.org/officeDocument/2006/relationships/theme" Target="/xl/theme/theme1.xml" Id="R36a73abe72e24578" /><Relationship Type="http://schemas.openxmlformats.org/officeDocument/2006/relationships/sharedStrings" Target="/xl/sharedStrings.xml" Id="R7d9d2107977843a1" /><Relationship Type="http://schemas.openxmlformats.org/officeDocument/2006/relationships/worksheet" Target="/xl/worksheets/sheet1.xml" Id="Rbe9e73b25b764d68" /><Relationship Type="http://schemas.openxmlformats.org/officeDocument/2006/relationships/worksheet" Target="/xl/worksheets/sheet2.xml" Id="Ra9b9a524a1c044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F6FB3"/>
  </x:sheetPr>
  <x:sheetViews>
    <x:sheetView showGridLines="0" workbookViewId="0"/>
  </x:sheetViews>
  <x:sheetFormatPr defaultRowHeight="15"/>
  <x:cols>
    <x:col min="1" max="1" width="31" hidden="0" customWidth="1"/>
    <x:col min="2" max="2" width="22" hidden="0" customWidth="1"/>
    <x:col min="3" max="3" width="3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Cpkと規格外確率（正規分布モデル）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1" t="str">
        <x:v>入力項目（mm）</x:v>
      </x:c>
      <x:c r="B4" s="21" t="str">
        <x:v>入力値</x:v>
      </x:c>
      <x:c r="C4" s="2"/>
      <x:c r="D4" s="2" t="str">
        <x:v>使い方</x:v>
      </x:c>
      <x:c r="E4" s="2"/>
      <x:c r="F4" s="2"/>
      <x:c r="G4" s="2"/>
      <x:c r="H4" s="2"/>
      <x:c r="I4" s="2"/>
      <x:c r="J4" s="2"/>
    </x:row>
    <x:row r="5" ht="25" customHeight="1">
      <x:c r="A5" s="22" t="str">
        <x:v>LSL</x:v>
      </x:c>
      <x:c r="B5" s="23" t="n">
        <x:v>94</x:v>
      </x:c>
      <x:c r="C5" s="2"/>
      <x:c r="D5" s="2" t="str">
        <x:v>黄色のB5:B8だけを変更します。単位を揃えてください。</x:v>
      </x:c>
      <x:c r="E5" s="2"/>
      <x:c r="F5" s="2"/>
      <x:c r="G5" s="2"/>
      <x:c r="H5" s="2"/>
      <x:c r="I5" s="2"/>
      <x:c r="J5" s="2"/>
    </x:row>
    <x:row r="6" ht="25" customHeight="1">
      <x:c r="A6" s="22" t="str">
        <x:v>USL</x:v>
      </x:c>
      <x:c r="B6" s="23" t="n">
        <x:v>106</x:v>
      </x:c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2" t="str">
        <x:v>平均 μ</x:v>
      </x:c>
      <x:c r="B7" s="23" t="n">
        <x:v>100</x:v>
      </x:c>
      <x:c r="C7" s="2"/>
      <x:c r="D7" s="2" t="str">
        <x:v>平均を100 → 100.5 → 101に変更して比較できます。</x:v>
      </x:c>
      <x:c r="E7" s="2"/>
      <x:c r="F7" s="2"/>
      <x:c r="G7" s="2"/>
      <x:c r="H7" s="2"/>
      <x:c r="I7" s="2"/>
      <x:c r="J7" s="2"/>
    </x:row>
    <x:row r="8" ht="25" customHeight="1">
      <x:c r="A8" s="22" t="str">
        <x:v>標準偏差 σ</x:v>
      </x:c>
      <x:c r="B8" s="23" t="n">
        <x:v>1.5</x:v>
      </x:c>
      <x:c r="C8" s="2"/>
      <x:c r="D8" s="2"/>
      <x:c r="E8" s="2"/>
      <x:c r="F8" s="2"/>
      <x:c r="G8" s="2"/>
      <x:c r="H8" s="2"/>
      <x:c r="I8" s="2"/>
      <x:c r="J8" s="2"/>
    </x:row>
    <x:row r="9" ht="25" customHeight="1">
      <x:c r="A9" s="2"/>
      <x:c r="B9" s="2"/>
      <x:c r="C9" s="2"/>
      <x:c r="D9" s="2" t="str">
        <x:v>σ&gt;0、LSL&lt;USL、4セルすべて数値が必要です。</x:v>
      </x:c>
      <x:c r="E9" s="2"/>
      <x:c r="F9" s="2"/>
      <x:c r="G9" s="2"/>
      <x:c r="H9" s="2"/>
      <x:c r="I9" s="2"/>
      <x:c r="J9" s="2"/>
    </x:row>
    <x:row r="10" ht="25" customHeight="1">
      <x:c r="A10" s="2" t="str">
        <x:v>入力条件</x:v>
      </x:c>
      <x:c r="B10" s="2" t="str">
        <x:f>IF(AND(COUNT(B5:B8)=4,B8&gt;0,B6&gt;B5),"計算可能","入力を確認")</x:f>
        <x:v>計算可能</x:v>
      </x:c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 t="str">
        <x:v>本シートは両側規格用の理論モデルです。実測不良率ではありません。</x:v>
      </x:c>
      <x:c r="E11" s="2"/>
      <x:c r="F11" s="2"/>
      <x:c r="G11" s="2"/>
      <x:c r="H11" s="2"/>
      <x:c r="I11" s="2"/>
      <x:c r="J11" s="2"/>
    </x:row>
    <x:row r="12" ht="25" customHeight="1">
      <x:c r="A12" s="21" t="str">
        <x:v>自動計算</x:v>
      </x:c>
      <x:c r="B12" s="21" t="str">
        <x:v>結果</x:v>
      </x:c>
      <x:c r="C12" s="2"/>
      <x:c r="D12" s="2"/>
      <x:c r="E12" s="2"/>
      <x:c r="F12" s="2"/>
      <x:c r="G12" s="2"/>
      <x:c r="H12" s="2"/>
      <x:c r="I12" s="2"/>
      <x:c r="J12" s="2"/>
    </x:row>
    <x:row r="13" ht="25" customHeight="1">
      <x:c r="A13" s="22" t="str">
        <x:v>Cpu</x:v>
      </x:c>
      <x:c r="B13" s="24" t="n">
        <x:f>IF(B10="計算可能",(B6-B7)/(3*B8),"入力を確認")</x:f>
        <x:v>1.3333333333333333</x:v>
      </x:c>
      <x:c r="C13" s="2"/>
      <x:c r="D13" s="2" t="str">
        <x:v>正規性・工程安定性・平均とσの代表性を別に確認してください。</x:v>
      </x:c>
      <x:c r="E13" s="2"/>
      <x:c r="F13" s="2"/>
      <x:c r="G13" s="2"/>
      <x:c r="H13" s="2"/>
      <x:c r="I13" s="2"/>
      <x:c r="J13" s="2"/>
    </x:row>
    <x:row r="14" ht="25" customHeight="1">
      <x:c r="A14" s="22" t="str">
        <x:v>Cpl</x:v>
      </x:c>
      <x:c r="B14" s="24" t="n">
        <x:f>IF(B10="計算可能",(B7-B5)/(3*B8),"入力を確認")</x:f>
        <x:v>1.3333333333333333</x:v>
      </x:c>
      <x:c r="C14" s="2"/>
      <x:c r="D14" s="2"/>
      <x:c r="E14" s="2"/>
      <x:c r="F14" s="2"/>
      <x:c r="G14" s="2"/>
      <x:c r="H14" s="2"/>
      <x:c r="I14" s="2"/>
      <x:c r="J14" s="2"/>
    </x:row>
    <x:row r="15" ht="25" customHeight="1">
      <x:c r="A15" s="25" t="str">
        <x:v>Cpk</x:v>
      </x:c>
      <x:c r="B15" s="26" t="n">
        <x:f>IF(B10="計算可能",MIN(B13:B14),"入力を確認")</x:f>
        <x:v>1.3333333333333333</x:v>
      </x:c>
      <x:c r="C15" s="2"/>
      <x:c r="D15" s="2" t="str">
        <x:v>Cpkは群内σ、Ppkは全体σを一般に使用します。</x:v>
      </x:c>
      <x:c r="E15" s="2"/>
      <x:c r="F15" s="2"/>
      <x:c r="G15" s="2"/>
      <x:c r="H15" s="2"/>
      <x:c r="I15" s="2"/>
      <x:c r="J15" s="2"/>
    </x:row>
    <x:row r="16" ht="25" customHeight="1">
      <x:c r="A16" s="22" t="str">
        <x:v>LSL側Z（符号付き）</x:v>
      </x:c>
      <x:c r="B16" s="24" t="n">
        <x:f>IF(B10="計算可能",(B5-B7)/B8,"入力を確認")</x:f>
        <x:v>-4</x:v>
      </x:c>
      <x:c r="C16" s="2"/>
      <x:c r="D16" s="2"/>
      <x:c r="E16" s="2"/>
      <x:c r="F16" s="2"/>
      <x:c r="G16" s="2"/>
      <x:c r="H16" s="2"/>
      <x:c r="I16" s="2"/>
      <x:c r="J16" s="2"/>
    </x:row>
    <x:row r="17" ht="25" customHeight="1">
      <x:c r="A17" s="22" t="str">
        <x:v>USL側Z（符号付き）</x:v>
      </x:c>
      <x:c r="B17" s="24" t="n">
        <x:f>IF(B10="計算可能",(B6-B7)/B8,"入力を確認")</x:f>
        <x:v>4</x:v>
      </x:c>
      <x:c r="C17" s="2"/>
      <x:c r="D17" s="2" t="str">
        <x:v>全データのSTDEV.Sを無条件にCpk用σにしないでください。</x:v>
      </x:c>
      <x:c r="E17" s="2"/>
      <x:c r="F17" s="2"/>
      <x:c r="G17" s="2"/>
      <x:c r="H17" s="2"/>
      <x:c r="I17" s="2"/>
      <x:c r="J17" s="2"/>
    </x:row>
    <x:row r="18" ht="25" customHeight="1">
      <x:c r="A18" s="22" t="str">
        <x:v>下側規格外確率</x:v>
      </x:c>
      <x:c r="B18" s="27" t="n">
        <x:f>IF(B10="計算可能",_xlfn.NORM.DIST(B5,B7,B8,TRUE),"入力を確認")</x:f>
        <x:v>0.00003167124183311998</x:v>
      </x:c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A19" s="22" t="str">
        <x:v>上側規格外確率</x:v>
      </x:c>
      <x:c r="B19" s="27" t="n">
        <x:f>IF(B10="計算可能",1-_xlfn.NORM.DIST(B6,B7,B8,TRUE),"入力を確認")</x:f>
        <x:v>0.00003167124183311998</x:v>
      </x:c>
      <x:c r="C19" s="2"/>
      <x:c r="D19" s="2" t="str">
        <x:v>NORM.DISTの引数TRUEは累積確率、FALSEは密度です。</x:v>
      </x:c>
      <x:c r="E19" s="2"/>
      <x:c r="F19" s="2"/>
      <x:c r="G19" s="2"/>
      <x:c r="H19" s="2"/>
      <x:c r="I19" s="2"/>
      <x:c r="J19" s="2"/>
    </x:row>
    <x:row r="20" ht="25" customHeight="1">
      <x:c r="A20" s="22" t="str">
        <x:v>合計規格外確率</x:v>
      </x:c>
      <x:c r="B20" s="27" t="n">
        <x:f>IF(B10="計算可能",SUM(B18:B19),"入力を確認")</x:f>
        <x:v>0.00006334248366623996</x:v>
      </x:c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8" t="str">
        <x:v>合計 ppm</x:v>
      </x:c>
      <x:c r="B21" s="29" t="n">
        <x:f>IF(B10="計算可能",B20*1000000,"入力を確認")</x:f>
        <x:v>63.34248366623996</x:v>
      </x:c>
      <x:c r="C21" s="2"/>
      <x:c r="D21" s="2" t="str">
        <x:v>上側の裾が非常に小さいと1−累積確率で桁落ちします。</x:v>
      </x:c>
      <x:c r="E21" s="2"/>
      <x:c r="F21" s="2"/>
      <x:c r="G21" s="2"/>
      <x:c r="H21" s="2"/>
      <x:c r="I21" s="2"/>
      <x:c r="J21" s="2"/>
    </x:row>
    <x:row r="22" ht="25" customHeight="1">
      <x:c r="A22" s="2"/>
      <x:c r="B22" s="2"/>
      <x:c r="C22" s="2"/>
      <x:c r="D22" s="2" t="str">
        <x:v>その場合はNORM.S.DIST((平均−USL)/σ,TRUE)が有効です。</x:v>
      </x:c>
      <x:c r="E22" s="2"/>
      <x:c r="F22" s="2"/>
      <x:c r="G22" s="2"/>
      <x:c r="H22" s="2"/>
      <x:c r="I22" s="2"/>
      <x:c r="J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/>
      <x:c r="B24" s="2"/>
      <x:c r="C24" s="2"/>
      <x:c r="D24" s="2" t="str">
        <x:v>σの推定方法は、このテンプレートでは設定・判定しません。</x:v>
      </x:c>
      <x:c r="E24" s="2"/>
      <x:c r="F24" s="2"/>
      <x:c r="G24" s="2"/>
      <x:c r="H24" s="2"/>
      <x:c r="I24" s="2"/>
      <x:c r="J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/>
      <x:c r="C26" s="2"/>
      <x:c r="D26" s="2" t="str">
        <x:v>参考：Microsoft NORM.DIST / NORM.S.DIST（記事末尾に出典）</x:v>
      </x:c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conditionalFormatting sqref="B10:B10">
    <x:cfRule type="containsText" dxfId="0" priority="1" operator="containsText" text="入力を確認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F6FB3"/>
  </x:sheetPr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中心化された正規分布の早見表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34" t="str">
        <x:v>Cpk</x:v>
      </x:c>
      <x:c r="B4" s="34" t="str">
        <x:v>規格までの距離（σ）</x:v>
      </x:c>
      <x:c r="C4" s="34" t="str">
        <x:v>片側確率</x:v>
      </x:c>
      <x:c r="D4" s="34" t="str">
        <x:v>両側確率</x:v>
      </x:c>
      <x:c r="E4" s="34" t="str">
        <x:v>両側 ppm</x:v>
      </x:c>
      <x:c r="F4" s="2"/>
      <x:c r="G4" s="2"/>
      <x:c r="H4" s="2"/>
      <x:c r="I4" s="2"/>
      <x:c r="J4" s="2"/>
    </x:row>
    <x:row r="5" ht="25" customHeight="1">
      <x:c r="A5" s="35" t="n">
        <x:v>1</x:v>
      </x:c>
      <x:c r="B5" s="36" t="n">
        <x:f>3*A5</x:f>
        <x:v>3</x:v>
      </x:c>
      <x:c r="C5" s="27" t="n">
        <x:f>1-_xlfn.NORM.S.DIST(B5,TRUE)</x:f>
        <x:v>0.0013498980316301035</x:v>
      </x:c>
      <x:c r="D5" s="27" t="n">
        <x:f>2*C5</x:f>
        <x:v>0.002699796063260207</x:v>
      </x:c>
      <x:c r="E5" s="37" t="n">
        <x:f>D5*1000000</x:f>
        <x:v>2699.796063260207</x:v>
      </x:c>
      <x:c r="F5" s="2"/>
      <x:c r="G5" s="2"/>
      <x:c r="H5" s="2"/>
      <x:c r="I5" s="2"/>
      <x:c r="J5" s="2"/>
    </x:row>
    <x:row r="6" ht="25" customHeight="1">
      <x:c r="A6" s="35" t="n">
        <x:v>1.33</x:v>
      </x:c>
      <x:c r="B6" s="36" t="n">
        <x:f>3*A6</x:f>
        <x:v>3.99</x:v>
      </x:c>
      <x:c r="C6" s="27" t="n">
        <x:f>1-_xlfn.NORM.S.DIST(B6,TRUE)</x:f>
        <x:v>0.000033036647629325344</x:v>
      </x:c>
      <x:c r="D6" s="27" t="n">
        <x:f>2*C6</x:f>
        <x:v>0.00006607329525865069</x:v>
      </x:c>
      <x:c r="E6" s="37" t="n">
        <x:f>D6*1000000</x:f>
        <x:v>66.07329525865069</x:v>
      </x:c>
      <x:c r="F6" s="2"/>
      <x:c r="G6" s="2"/>
      <x:c r="H6" s="2"/>
      <x:c r="I6" s="2"/>
      <x:c r="J6" s="2"/>
    </x:row>
    <x:row r="7" ht="25" customHeight="1">
      <x:c r="A7" s="35" t="n">
        <x:v>1.67</x:v>
      </x:c>
      <x:c r="B7" s="36" t="n">
        <x:f>3*A7</x:f>
        <x:v>5.01</x:v>
      </x:c>
      <x:c r="C7" s="27" t="n">
        <x:f>1-_xlfn.NORM.S.DIST(B7,TRUE)</x:f>
        <x:v>2.721501772828816e-7</x:v>
      </x:c>
      <x:c r="D7" s="27" t="n">
        <x:f>2*C7</x:f>
        <x:v>5.443003545657632e-7</x:v>
      </x:c>
      <x:c r="E7" s="37" t="n">
        <x:f>D7*1000000</x:f>
        <x:v>0.5443003545657632</x:v>
      </x:c>
      <x:c r="F7" s="2"/>
      <x:c r="G7" s="2"/>
      <x:c r="H7" s="2"/>
      <x:c r="I7" s="2"/>
      <x:c r="J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5" customHeight="1">
      <x:c r="A10" s="2" t="str">
        <x:v>平均が規格中心にあり、左右の距離が等しい場合だけの換算です。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5" customHeight="1">
      <x:c r="A12" s="2" t="str">
        <x:v>確率×100＝％、確率×1,000,000＝ppm。％の値をさらに100倍しないでください。</x:v>
      </x:c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5" customHeight="1">
      <x:c r="A14" s="2" t="str">
        <x:v>Cpk=1.33は3.99σです。4σなら両側63.342ppmになります。</x:v>
      </x:c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5" customHeight="1">
      <x:c r="A16" s="2" t="str">
        <x:v>非常に小さい確率は桁落ちに注意。負側の累積確率を使う方法もあります。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pageMargins left="0.7" right="0.7" top="0.75" bottom="0.75" header="0.3" footer="0.3"/>
</x:worksheet>
</file>