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0b8ecd785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箱ひげ図" sheetId="1" r:id="R523104dce2d34249"/>
  </x:sheets>
  <x:definedNames>
    <x:definedName name="_xlnm.Print_Area" localSheetId="0">'箱ひげ図'!$A$1:$N$41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00"/>
  </x:numFmts>
  <x:fonts count="3">
    <x:font>
      <x:sz val="11"/>
      <x:name val="Carlito"/>
    </x:font>
    <x:font>
      <x:sz val="11"/>
      <x:color rgb="FF17365D"/>
      <x:name val="Noto Sans JP"/>
    </x:font>
    <x:font>
      <x:b/>
      <x:sz val="11"/>
      <x:color rgb="FFFFFFFF"/>
      <x:name val="Noto Sans JP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F"/>
      </x:patternFill>
    </x:fill>
    <x:fill>
      <x:patternFill patternType="solid">
        <x:fgColor rgb="FF2F6FB3"/>
      </x:patternFill>
    </x:fill>
  </x:fills>
  <x:borders count="2">
    <x:border>
      <x:left/>
      <x:right/>
      <x:top/>
      <x:bottom/>
      <x:diagonal/>
    </x:border>
    <x:border>
      <x:left style="thin">
        <x:color rgb="FFD6DDE8"/>
      </x:left>
      <x:right style="thin">
        <x:color rgb="FFD6DDE8"/>
      </x:right>
      <x:top style="thin">
        <x:color rgb="FFD6DDE8"/>
      </x:top>
      <x:bottom style="thin">
        <x:color rgb="FFD6DDE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17365D"/>
      </x:font>
      <x:fill>
        <x:patternFill patternType="solid">
          <x:bgColor rgb="FFE7EE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884af64154452" /><Relationship Type="http://schemas.openxmlformats.org/officeDocument/2006/relationships/theme" Target="/xl/theme/theme1.xml" Id="Rfbed707635d94062" /><Relationship Type="http://schemas.openxmlformats.org/officeDocument/2006/relationships/sharedStrings" Target="/xl/sharedStrings.xml" Id="Ra2173e4d1f1a4468" /><Relationship Type="http://schemas.openxmlformats.org/officeDocument/2006/relationships/worksheet" Target="/xl/worksheets/sheet1.xml" Id="R523104dce2d342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06f33ffc1c248b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75">
                <a:latin typeface="Noto Sans JP"/>
                <a:ea typeface="Noto Sans JP"/>
                <a:cs typeface="Noto Sans JP"/>
              </a:rPr>
              <a:t>設備別の箱ひげ図（QUARTILE.INC方式）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75">
              <a:latin typeface="Noto Sans JP"/>
              <a:ea typeface="Noto Sans JP"/>
              <a:cs typeface="Noto Sans JP"/>
            </a:defRPr>
          </a:pPr>
        </a:p>
      </c:txPr>
    </c:title>
    <c:plotArea>
      <c:scatterChart>
        <c:scatterStyle val="lineMarker"/>
        <c:ser>
          <c:idx val="0"/>
          <c:order val="0"/>
          <c:tx>
            <c:v>設備A 箱</c:v>
          </c:tx>
          <c:spPr>
            <ns0:ln xmlns:ns0="http://schemas.openxmlformats.org/drawingml/2006/main" w="18000">
              <ns0:solidFill>
                <ns0:srgbClr val="2F6FB3"/>
              </ns0:solidFill>
              <ns0:prstDash val="solid"/>
            </ns0:ln>
          </c:spPr>
          <c:marker>
            <c:symbol val="none"/>
          </c:marker>
          <c:xVal>
            <c:numRef>
              <c:f>'箱ひげ図'!$P$2:$P$6</c:f>
              <c:numCache>
                <c:formatCode>General</c:formatCode>
                <c:ptCount val="5"/>
                <c:pt idx="0">
                  <c:v>0.77</c:v>
                </c:pt>
                <c:pt idx="1">
                  <c:v>1.23</c:v>
                </c:pt>
                <c:pt idx="2">
                  <c:v>1.23</c:v>
                </c:pt>
                <c:pt idx="3">
                  <c:v>0.77</c:v>
                </c:pt>
                <c:pt idx="4">
                  <c:v>0.77</c:v>
                </c:pt>
              </c:numCache>
            </c:numRef>
          </c:xVal>
          <c:yVal>
            <c:numRef>
              <c:f>'箱ひげ図'!$Q$2:$Q$6</c:f>
              <c:numCache>
                <c:formatCode>General</c:formatCode>
                <c:ptCount val="5"/>
                <c:pt idx="0">
                  <c:v>99.775</c:v>
                </c:pt>
                <c:pt idx="1">
                  <c:v>99.775</c:v>
                </c:pt>
                <c:pt idx="2">
                  <c:v>100.325</c:v>
                </c:pt>
                <c:pt idx="3">
                  <c:v>100.325</c:v>
                </c:pt>
                <c:pt idx="4">
                  <c:v>99.775</c:v>
                </c:pt>
              </c:numCache>
            </c:numRef>
          </c:yVal>
          <c:smooth val="0"/>
        </c:ser>
        <c:ser>
          <c:idx val="1"/>
          <c:order val="1"/>
          <c:tx>
            <c:v>設備A 中央値</c:v>
          </c:tx>
          <c:spPr>
            <ns1:ln xmlns:ns1="http://schemas.openxmlformats.org/drawingml/2006/main" w="26000">
              <ns1:solidFill>
                <ns1:srgbClr val="17365D"/>
              </ns1:solidFill>
              <ns1:prstDash val="solid"/>
            </ns1:ln>
          </c:spPr>
          <c:marker>
            <c:symbol val="none"/>
          </c:marker>
          <c:xVal>
            <c:numRef>
              <c:f>'箱ひげ図'!$P$7:$P$8</c:f>
              <c:numCache>
                <c:formatCode>General</c:formatCode>
                <c:ptCount val="2"/>
                <c:pt idx="0">
                  <c:v>0.77</c:v>
                </c:pt>
                <c:pt idx="1">
                  <c:v>1.23</c:v>
                </c:pt>
              </c:numCache>
            </c:numRef>
          </c:xVal>
          <c:yVal>
            <c:numRef>
              <c:f>'箱ひげ図'!$R$7:$R$8</c:f>
              <c:numCache>
                <c:formatCode>General</c:formatCode>
                <c:ptCount val="2"/>
                <c:pt idx="0">
                  <c:v>100.05</c:v>
                </c:pt>
                <c:pt idx="1">
                  <c:v>100.05</c:v>
                </c:pt>
              </c:numCache>
            </c:numRef>
          </c:yVal>
          <c:smooth val="0"/>
        </c:ser>
        <c:ser>
          <c:idx val="2"/>
          <c:order val="2"/>
          <c:tx>
            <c:v>設備A 下ひげ線</c:v>
          </c:tx>
          <c:spPr>
            <ns2:ln xmlns:ns2="http://schemas.openxmlformats.org/drawingml/2006/main" w="18000">
              <ns2:solidFill>
                <ns2:srgbClr val="2F6FB3"/>
              </ns2:solidFill>
              <ns2:prstDash val="solid"/>
            </ns2:ln>
          </c:spPr>
          <c:marker>
            <c:symbol val="none"/>
          </c:marker>
          <c:xVal>
            <c:numRef>
              <c:f>'箱ひげ図'!$P$9:$P$10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'箱ひげ図'!$S$9:$S$10</c:f>
              <c:numCache>
                <c:formatCode>General</c:formatCode>
                <c:ptCount val="2"/>
                <c:pt idx="0">
                  <c:v>99.775</c:v>
                </c:pt>
                <c:pt idx="1">
                  <c:v>99.2</c:v>
                </c:pt>
              </c:numCache>
            </c:numRef>
          </c:yVal>
          <c:smooth val="0"/>
        </c:ser>
        <c:ser>
          <c:idx val="3"/>
          <c:order val="3"/>
          <c:tx>
            <c:v>設備A 上ひげ線</c:v>
          </c:tx>
          <c:spPr>
            <ns3:ln xmlns:ns3="http://schemas.openxmlformats.org/drawingml/2006/main" w="18000">
              <ns3:solidFill>
                <ns3:srgbClr val="2F6FB3"/>
              </ns3:solidFill>
              <ns3:prstDash val="solid"/>
            </ns3:ln>
          </c:spPr>
          <c:marker>
            <c:symbol val="none"/>
          </c:marker>
          <c:xVal>
            <c:numRef>
              <c:f>'箱ひげ図'!$P$11:$P$12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'箱ひげ図'!$T$11:$T$12</c:f>
              <c:numCache>
                <c:formatCode>General</c:formatCode>
                <c:ptCount val="2"/>
                <c:pt idx="0">
                  <c:v>100.325</c:v>
                </c:pt>
                <c:pt idx="1">
                  <c:v>100.7</c:v>
                </c:pt>
              </c:numCache>
            </c:numRef>
          </c:yVal>
          <c:smooth val="0"/>
        </c:ser>
        <c:ser>
          <c:idx val="4"/>
          <c:order val="4"/>
          <c:tx>
            <c:v>設備A 下ひげ端</c:v>
          </c:tx>
          <c:spPr>
            <ns4:ln xmlns:ns4="http://schemas.openxmlformats.org/drawingml/2006/main" w="18000">
              <ns4:solidFill>
                <ns4:srgbClr val="2F6FB3"/>
              </ns4:solidFill>
              <ns4:prstDash val="solid"/>
            </ns4:ln>
          </c:spPr>
          <c:marker>
            <c:symbol val="none"/>
          </c:marker>
          <c:xVal>
            <c:numRef>
              <c:f>'箱ひげ図'!$P$13:$P$14</c:f>
              <c:numCache>
                <c:formatCode>General</c:formatCode>
                <c:ptCount val="2"/>
                <c:pt idx="0">
                  <c:v>0.87</c:v>
                </c:pt>
                <c:pt idx="1">
                  <c:v>1.13</c:v>
                </c:pt>
              </c:numCache>
            </c:numRef>
          </c:xVal>
          <c:yVal>
            <c:numRef>
              <c:f>'箱ひげ図'!$U$13:$U$14</c:f>
              <c:numCache>
                <c:formatCode>General</c:formatCode>
                <c:ptCount val="2"/>
                <c:pt idx="0">
                  <c:v>99.2</c:v>
                </c:pt>
                <c:pt idx="1">
                  <c:v>99.2</c:v>
                </c:pt>
              </c:numCache>
            </c:numRef>
          </c:yVal>
          <c:smooth val="0"/>
        </c:ser>
        <c:ser>
          <c:idx val="5"/>
          <c:order val="5"/>
          <c:tx>
            <c:v>設備A 上ひげ端</c:v>
          </c:tx>
          <c:spPr>
            <ns5:ln xmlns:ns5="http://schemas.openxmlformats.org/drawingml/2006/main" w="18000">
              <ns5:solidFill>
                <ns5:srgbClr val="2F6FB3"/>
              </ns5:solidFill>
              <ns5:prstDash val="solid"/>
            </ns5:ln>
          </c:spPr>
          <c:marker>
            <c:symbol val="none"/>
          </c:marker>
          <c:xVal>
            <c:numRef>
              <c:f>'箱ひげ図'!$P$15:$P$16</c:f>
              <c:numCache>
                <c:formatCode>General</c:formatCode>
                <c:ptCount val="2"/>
                <c:pt idx="0">
                  <c:v>0.87</c:v>
                </c:pt>
                <c:pt idx="1">
                  <c:v>1.13</c:v>
                </c:pt>
              </c:numCache>
            </c:numRef>
          </c:xVal>
          <c:yVal>
            <c:numRef>
              <c:f>'箱ひげ図'!$V$15:$V$16</c:f>
              <c:numCache>
                <c:formatCode>General</c:formatCode>
                <c:ptCount val="2"/>
                <c:pt idx="0">
                  <c:v>100.7</c:v>
                </c:pt>
                <c:pt idx="1">
                  <c:v>100.7</c:v>
                </c:pt>
              </c:numCache>
            </c:numRef>
          </c:yVal>
          <c:smooth val="0"/>
        </c:ser>
        <c:ser>
          <c:idx val="6"/>
          <c:order val="6"/>
          <c:tx>
            <c:v>設備A 外れ値候補1</c:v>
          </c:tx>
          <c:spPr>
            <ns6:ln xmlns:ns6="http://schemas.openxmlformats.org/drawingml/2006/main" w="18000">
              <ns6:solidFill>
                <ns6:srgbClr val="17365D"/>
              </ns6:solidFill>
              <ns6:prstDash val="solid"/>
            </ns6:ln>
          </c:spPr>
          <c:marker>
            <c:symbol val="none"/>
          </c:marker>
          <c:xVal>
            <c:numRef>
              <c:f>'箱ひげ図'!$P$17:$P$21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'箱ひげ図'!$W$17:$W$21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7"/>
          <c:order val="7"/>
          <c:tx>
            <c:v>設備A 外れ値候補2</c:v>
          </c:tx>
          <c:spPr>
            <ns7:ln xmlns:ns7="http://schemas.openxmlformats.org/drawingml/2006/main" w="18000">
              <ns7:solidFill>
                <ns7:srgbClr val="17365D"/>
              </ns7:solidFill>
              <ns7:prstDash val="solid"/>
            </ns7:ln>
          </c:spPr>
          <c:marker>
            <c:symbol val="none"/>
          </c:marker>
          <c:xVal>
            <c:numRef>
              <c:f>'箱ひげ図'!$P$23:$P$27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'箱ひげ図'!$W$23:$W$27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8"/>
          <c:order val="8"/>
          <c:tx>
            <c:v>設備A 外れ値候補3</c:v>
          </c:tx>
          <c:spPr>
            <ns8:ln xmlns:ns8="http://schemas.openxmlformats.org/drawingml/2006/main" w="18000">
              <ns8:solidFill>
                <ns8:srgbClr val="17365D"/>
              </ns8:solidFill>
              <ns8:prstDash val="solid"/>
            </ns8:ln>
          </c:spPr>
          <c:marker>
            <c:symbol val="none"/>
          </c:marker>
          <c:xVal>
            <c:numRef>
              <c:f>'箱ひげ図'!$P$29:$P$33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'箱ひげ図'!$W$29:$W$33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9"/>
          <c:order val="9"/>
          <c:tx>
            <c:v>設備A 外れ値候補4</c:v>
          </c:tx>
          <c:spPr>
            <ns9:ln xmlns:ns9="http://schemas.openxmlformats.org/drawingml/2006/main" w="18000">
              <ns9:solidFill>
                <ns9:srgbClr val="17365D"/>
              </ns9:solidFill>
              <ns9:prstDash val="solid"/>
            </ns9:ln>
          </c:spPr>
          <c:marker>
            <c:symbol val="none"/>
          </c:marker>
          <c:xVal>
            <c:numRef>
              <c:f>'箱ひげ図'!$P$35:$P$39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'箱ひげ図'!$W$35:$W$39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0"/>
          <c:order val="10"/>
          <c:tx>
            <c:v>設備A 外れ値候補5</c:v>
          </c:tx>
          <c:spPr>
            <ns10:ln xmlns:ns10="http://schemas.openxmlformats.org/drawingml/2006/main" w="18000">
              <ns10:solidFill>
                <ns10:srgbClr val="17365D"/>
              </ns10:solidFill>
              <ns10:prstDash val="solid"/>
            </ns10:ln>
          </c:spPr>
          <c:marker>
            <c:symbol val="none"/>
          </c:marker>
          <c:xVal>
            <c:numRef>
              <c:f>'箱ひげ図'!$P$41:$P$45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'箱ひげ図'!$W$41:$W$45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1"/>
          <c:order val="11"/>
          <c:tx>
            <c:v>設備A 外れ値候補6</c:v>
          </c:tx>
          <c:spPr>
            <ns11:ln xmlns:ns11="http://schemas.openxmlformats.org/drawingml/2006/main" w="18000">
              <ns11:solidFill>
                <ns11:srgbClr val="17365D"/>
              </ns11:solidFill>
              <ns11:prstDash val="solid"/>
            </ns11:ln>
          </c:spPr>
          <c:marker>
            <c:symbol val="none"/>
          </c:marker>
          <c:xVal>
            <c:numRef>
              <c:f>'箱ひげ図'!$P$47:$P$51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'箱ひげ図'!$W$47:$W$51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2"/>
          <c:order val="12"/>
          <c:tx>
            <c:v>設備A 外れ値候補7</c:v>
          </c:tx>
          <c:spPr>
            <ns12:ln xmlns:ns12="http://schemas.openxmlformats.org/drawingml/2006/main" w="18000">
              <ns12:solidFill>
                <ns12:srgbClr val="17365D"/>
              </ns12:solidFill>
              <ns12:prstDash val="solid"/>
            </ns12:ln>
          </c:spPr>
          <c:marker>
            <c:symbol val="none"/>
          </c:marker>
          <c:xVal>
            <c:numRef>
              <c:f>'箱ひげ図'!$P$53:$P$57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'箱ひげ図'!$W$53:$W$57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3"/>
          <c:order val="13"/>
          <c:tx>
            <c:v>設備A 外れ値候補8</c:v>
          </c:tx>
          <c:spPr>
            <ns13:ln xmlns:ns13="http://schemas.openxmlformats.org/drawingml/2006/main" w="18000">
              <ns13:solidFill>
                <ns13:srgbClr val="17365D"/>
              </ns13:solidFill>
              <ns13:prstDash val="solid"/>
            </ns13:ln>
          </c:spPr>
          <c:marker>
            <c:symbol val="none"/>
          </c:marker>
          <c:xVal>
            <c:numRef>
              <c:f>'箱ひげ図'!$P$59:$P$63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'箱ひげ図'!$W$59:$W$63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4"/>
          <c:order val="14"/>
          <c:tx>
            <c:v>設備A 外れ値候補9</c:v>
          </c:tx>
          <c:spPr>
            <ns14:ln xmlns:ns14="http://schemas.openxmlformats.org/drawingml/2006/main" w="18000">
              <ns14:solidFill>
                <ns14:srgbClr val="17365D"/>
              </ns14:solidFill>
              <ns14:prstDash val="solid"/>
            </ns14:ln>
          </c:spPr>
          <c:marker>
            <c:symbol val="none"/>
          </c:marker>
          <c:xVal>
            <c:numRef>
              <c:f>'箱ひげ図'!$P$65:$P$69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'箱ひげ図'!$W$65:$W$69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5"/>
          <c:order val="15"/>
          <c:tx>
            <c:v>設備A 外れ値候補10</c:v>
          </c:tx>
          <c:spPr>
            <ns15:ln xmlns:ns15="http://schemas.openxmlformats.org/drawingml/2006/main" w="18000">
              <ns15:solidFill>
                <ns15:srgbClr val="17365D"/>
              </ns15:solidFill>
              <ns15:prstDash val="solid"/>
            </ns15:ln>
          </c:spPr>
          <c:marker>
            <c:symbol val="none"/>
          </c:marker>
          <c:xVal>
            <c:numRef>
              <c:f>'箱ひげ図'!$P$71:$P$75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'箱ひげ図'!$W$71:$W$75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6"/>
          <c:order val="16"/>
          <c:tx>
            <c:v>設備A 外れ値候補11</c:v>
          </c:tx>
          <c:spPr>
            <ns16:ln xmlns:ns16="http://schemas.openxmlformats.org/drawingml/2006/main" w="18000">
              <ns16:solidFill>
                <ns16:srgbClr val="17365D"/>
              </ns16:solidFill>
              <ns16:prstDash val="solid"/>
            </ns16:ln>
          </c:spPr>
          <c:marker>
            <c:symbol val="none"/>
          </c:marker>
          <c:xVal>
            <c:numRef>
              <c:f>'箱ひげ図'!$P$77:$P$81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'箱ひげ図'!$W$77:$W$81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7"/>
          <c:order val="17"/>
          <c:tx>
            <c:v>設備A 外れ値候補12</c:v>
          </c:tx>
          <c:spPr>
            <ns17:ln xmlns:ns17="http://schemas.openxmlformats.org/drawingml/2006/main" w="18000">
              <ns17:solidFill>
                <ns17:srgbClr val="17365D"/>
              </ns17:solidFill>
              <ns17:prstDash val="solid"/>
            </ns17:ln>
          </c:spPr>
          <c:marker>
            <c:symbol val="none"/>
          </c:marker>
          <c:xVal>
            <c:numRef>
              <c:f>'箱ひげ図'!$P$83:$P$87</c:f>
              <c:numCache>
                <c:formatCode>General</c:formatCode>
                <c:ptCount val="5"/>
                <c:pt idx="0">
                  <c:v>1</c:v>
                </c:pt>
                <c:pt idx="1">
                  <c:v>1.028</c:v>
                </c:pt>
                <c:pt idx="2">
                  <c:v>1</c:v>
                </c:pt>
                <c:pt idx="3">
                  <c:v>0.972</c:v>
                </c:pt>
                <c:pt idx="4">
                  <c:v>1</c:v>
                </c:pt>
              </c:numCache>
            </c:numRef>
          </c:xVal>
          <c:yVal>
            <c:numRef>
              <c:f>'箱ひげ図'!$W$83:$W$87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18"/>
          <c:order val="18"/>
          <c:tx>
            <c:v>設備B 箱</c:v>
          </c:tx>
          <c:spPr>
            <ns18:ln xmlns:ns18="http://schemas.openxmlformats.org/drawingml/2006/main" w="18000">
              <ns18:solidFill>
                <ns18:srgbClr val="2F6FB3"/>
              </ns18:solidFill>
              <ns18:prstDash val="solid"/>
            </ns18:ln>
          </c:spPr>
          <c:marker>
            <c:symbol val="none"/>
          </c:marker>
          <c:xVal>
            <c:numRef>
              <c:f>'箱ひげ図'!$P$89:$P$93</c:f>
              <c:numCache>
                <c:formatCode>General</c:formatCode>
                <c:ptCount val="5"/>
                <c:pt idx="0">
                  <c:v>1.77</c:v>
                </c:pt>
                <c:pt idx="1">
                  <c:v>2.23</c:v>
                </c:pt>
                <c:pt idx="2">
                  <c:v>2.23</c:v>
                </c:pt>
                <c:pt idx="3">
                  <c:v>1.77</c:v>
                </c:pt>
                <c:pt idx="4">
                  <c:v>1.77</c:v>
                </c:pt>
              </c:numCache>
            </c:numRef>
          </c:xVal>
          <c:yVal>
            <c:numRef>
              <c:f>'箱ひげ図'!$X$89:$X$93</c:f>
              <c:numCache>
                <c:formatCode>General</c:formatCode>
                <c:ptCount val="5"/>
                <c:pt idx="0">
                  <c:v>99.35</c:v>
                </c:pt>
                <c:pt idx="1">
                  <c:v>99.35</c:v>
                </c:pt>
                <c:pt idx="2">
                  <c:v>101.075</c:v>
                </c:pt>
                <c:pt idx="3">
                  <c:v>101.075</c:v>
                </c:pt>
                <c:pt idx="4">
                  <c:v>99.35</c:v>
                </c:pt>
              </c:numCache>
            </c:numRef>
          </c:yVal>
          <c:smooth val="0"/>
        </c:ser>
        <c:ser>
          <c:idx val="19"/>
          <c:order val="19"/>
          <c:tx>
            <c:v>設備B 中央値</c:v>
          </c:tx>
          <c:spPr>
            <ns19:ln xmlns:ns19="http://schemas.openxmlformats.org/drawingml/2006/main" w="26000">
              <ns19:solidFill>
                <ns19:srgbClr val="17365D"/>
              </ns19:solidFill>
              <ns19:prstDash val="solid"/>
            </ns19:ln>
          </c:spPr>
          <c:marker>
            <c:symbol val="none"/>
          </c:marker>
          <c:xVal>
            <c:numRef>
              <c:f>'箱ひげ図'!$P$94:$P$95</c:f>
              <c:numCache>
                <c:formatCode>General</c:formatCode>
                <c:ptCount val="2"/>
                <c:pt idx="0">
                  <c:v>1.77</c:v>
                </c:pt>
                <c:pt idx="1">
                  <c:v>2.23</c:v>
                </c:pt>
              </c:numCache>
            </c:numRef>
          </c:xVal>
          <c:yVal>
            <c:numRef>
              <c:f>'箱ひげ図'!$Y$94:$Y$95</c:f>
              <c:numCache>
                <c:formatCode>General</c:formatCode>
                <c:ptCount val="2"/>
                <c:pt idx="0">
                  <c:v>100.2</c:v>
                </c:pt>
                <c:pt idx="1">
                  <c:v>100.2</c:v>
                </c:pt>
              </c:numCache>
            </c:numRef>
          </c:yVal>
          <c:smooth val="0"/>
        </c:ser>
        <c:ser>
          <c:idx val="20"/>
          <c:order val="20"/>
          <c:tx>
            <c:v>設備B 下ひげ線</c:v>
          </c:tx>
          <c:spPr>
            <ns20:ln xmlns:ns20="http://schemas.openxmlformats.org/drawingml/2006/main" w="18000">
              <ns20:solidFill>
                <ns20:srgbClr val="2F6FB3"/>
              </ns20:solidFill>
              <ns20:prstDash val="solid"/>
            </ns20:ln>
          </c:spPr>
          <c:marker>
            <c:symbol val="none"/>
          </c:marker>
          <c:xVal>
            <c:numRef>
              <c:f>'箱ひげ図'!$P$96:$P$97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xVal>
          <c:yVal>
            <c:numRef>
              <c:f>'箱ひげ図'!$Z$96:$Z$97</c:f>
              <c:numCache>
                <c:formatCode>General</c:formatCode>
                <c:ptCount val="2"/>
                <c:pt idx="0">
                  <c:v>99.35</c:v>
                </c:pt>
                <c:pt idx="1">
                  <c:v>98.5</c:v>
                </c:pt>
              </c:numCache>
            </c:numRef>
          </c:yVal>
          <c:smooth val="0"/>
        </c:ser>
        <c:ser>
          <c:idx val="21"/>
          <c:order val="21"/>
          <c:tx>
            <c:v>設備B 上ひげ線</c:v>
          </c:tx>
          <c:spPr>
            <ns21:ln xmlns:ns21="http://schemas.openxmlformats.org/drawingml/2006/main" w="18000">
              <ns21:solidFill>
                <ns21:srgbClr val="2F6FB3"/>
              </ns21:solidFill>
              <ns21:prstDash val="solid"/>
            </ns21:ln>
          </c:spPr>
          <c:marker>
            <c:symbol val="none"/>
          </c:marker>
          <c:xVal>
            <c:numRef>
              <c:f>'箱ひげ図'!$P$98:$P$99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xVal>
          <c:yVal>
            <c:numRef>
              <c:f>'箱ひげ図'!$AA$98:$AA$99</c:f>
              <c:numCache>
                <c:formatCode>General</c:formatCode>
                <c:ptCount val="2"/>
                <c:pt idx="0">
                  <c:v>101.075</c:v>
                </c:pt>
                <c:pt idx="1">
                  <c:v>102</c:v>
                </c:pt>
              </c:numCache>
            </c:numRef>
          </c:yVal>
          <c:smooth val="0"/>
        </c:ser>
        <c:ser>
          <c:idx val="22"/>
          <c:order val="22"/>
          <c:tx>
            <c:v>設備B 下ひげ端</c:v>
          </c:tx>
          <c:spPr>
            <ns22:ln xmlns:ns22="http://schemas.openxmlformats.org/drawingml/2006/main" w="18000">
              <ns22:solidFill>
                <ns22:srgbClr val="2F6FB3"/>
              </ns22:solidFill>
              <ns22:prstDash val="solid"/>
            </ns22:ln>
          </c:spPr>
          <c:marker>
            <c:symbol val="none"/>
          </c:marker>
          <c:xVal>
            <c:numRef>
              <c:f>'箱ひげ図'!$P$100:$P$101</c:f>
              <c:numCache>
                <c:formatCode>General</c:formatCode>
                <c:ptCount val="2"/>
                <c:pt idx="0">
                  <c:v>1.87</c:v>
                </c:pt>
                <c:pt idx="1">
                  <c:v>2.13</c:v>
                </c:pt>
              </c:numCache>
            </c:numRef>
          </c:xVal>
          <c:yVal>
            <c:numRef>
              <c:f>'箱ひげ図'!$AB$100:$AB$101</c:f>
              <c:numCache>
                <c:formatCode>General</c:formatCode>
                <c:ptCount val="2"/>
                <c:pt idx="0">
                  <c:v>98.5</c:v>
                </c:pt>
                <c:pt idx="1">
                  <c:v>98.5</c:v>
                </c:pt>
              </c:numCache>
            </c:numRef>
          </c:yVal>
          <c:smooth val="0"/>
        </c:ser>
        <c:ser>
          <c:idx val="23"/>
          <c:order val="23"/>
          <c:tx>
            <c:v>設備B 上ひげ端</c:v>
          </c:tx>
          <c:spPr>
            <ns23:ln xmlns:ns23="http://schemas.openxmlformats.org/drawingml/2006/main" w="18000">
              <ns23:solidFill>
                <ns23:srgbClr val="2F6FB3"/>
              </ns23:solidFill>
              <ns23:prstDash val="solid"/>
            </ns23:ln>
          </c:spPr>
          <c:marker>
            <c:symbol val="none"/>
          </c:marker>
          <c:xVal>
            <c:numRef>
              <c:f>'箱ひげ図'!$P$102:$P$103</c:f>
              <c:numCache>
                <c:formatCode>General</c:formatCode>
                <c:ptCount val="2"/>
                <c:pt idx="0">
                  <c:v>1.87</c:v>
                </c:pt>
                <c:pt idx="1">
                  <c:v>2.13</c:v>
                </c:pt>
              </c:numCache>
            </c:numRef>
          </c:xVal>
          <c:yVal>
            <c:numRef>
              <c:f>'箱ひげ図'!$AC$102:$AC$103</c:f>
              <c:numCache>
                <c:formatCode>General</c:formatCode>
                <c:ptCount val="2"/>
                <c:pt idx="0">
                  <c:v>102</c:v>
                </c:pt>
                <c:pt idx="1">
                  <c:v>102</c:v>
                </c:pt>
              </c:numCache>
            </c:numRef>
          </c:yVal>
          <c:smooth val="0"/>
        </c:ser>
        <c:ser>
          <c:idx val="24"/>
          <c:order val="24"/>
          <c:tx>
            <c:v>設備B 外れ値候補1</c:v>
          </c:tx>
          <c:spPr>
            <ns24:ln xmlns:ns24="http://schemas.openxmlformats.org/drawingml/2006/main" w="18000">
              <ns24:solidFill>
                <ns24:srgbClr val="17365D"/>
              </ns24:solidFill>
              <ns24:prstDash val="solid"/>
            </ns24:ln>
          </c:spPr>
          <c:marker>
            <c:symbol val="none"/>
          </c:marker>
          <c:xVal>
            <c:numRef>
              <c:f>'箱ひげ図'!$P$104:$P$108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'箱ひげ図'!$AD$104:$AD$108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25"/>
          <c:order val="25"/>
          <c:tx>
            <c:v>設備B 外れ値候補2</c:v>
          </c:tx>
          <c:spPr>
            <ns25:ln xmlns:ns25="http://schemas.openxmlformats.org/drawingml/2006/main" w="18000">
              <ns25:solidFill>
                <ns25:srgbClr val="17365D"/>
              </ns25:solidFill>
              <ns25:prstDash val="solid"/>
            </ns25:ln>
          </c:spPr>
          <c:marker>
            <c:symbol val="none"/>
          </c:marker>
          <c:xVal>
            <c:numRef>
              <c:f>'箱ひげ図'!$P$110:$P$114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'箱ひげ図'!$AD$110:$AD$114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26"/>
          <c:order val="26"/>
          <c:tx>
            <c:v>設備B 外れ値候補3</c:v>
          </c:tx>
          <c:spPr>
            <ns26:ln xmlns:ns26="http://schemas.openxmlformats.org/drawingml/2006/main" w="18000">
              <ns26:solidFill>
                <ns26:srgbClr val="17365D"/>
              </ns26:solidFill>
              <ns26:prstDash val="solid"/>
            </ns26:ln>
          </c:spPr>
          <c:marker>
            <c:symbol val="none"/>
          </c:marker>
          <c:xVal>
            <c:numRef>
              <c:f>'箱ひげ図'!$P$116:$P$120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'箱ひげ図'!$AD$116:$AD$120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27"/>
          <c:order val="27"/>
          <c:tx>
            <c:v>設備B 外れ値候補4</c:v>
          </c:tx>
          <c:spPr>
            <ns27:ln xmlns:ns27="http://schemas.openxmlformats.org/drawingml/2006/main" w="18000">
              <ns27:solidFill>
                <ns27:srgbClr val="17365D"/>
              </ns27:solidFill>
              <ns27:prstDash val="solid"/>
            </ns27:ln>
          </c:spPr>
          <c:marker>
            <c:symbol val="none"/>
          </c:marker>
          <c:xVal>
            <c:numRef>
              <c:f>'箱ひげ図'!$P$122:$P$126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'箱ひげ図'!$AD$122:$AD$126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28"/>
          <c:order val="28"/>
          <c:tx>
            <c:v>設備B 外れ値候補5</c:v>
          </c:tx>
          <c:spPr>
            <ns28:ln xmlns:ns28="http://schemas.openxmlformats.org/drawingml/2006/main" w="18000">
              <ns28:solidFill>
                <ns28:srgbClr val="17365D"/>
              </ns28:solidFill>
              <ns28:prstDash val="solid"/>
            </ns28:ln>
          </c:spPr>
          <c:marker>
            <c:symbol val="none"/>
          </c:marker>
          <c:xVal>
            <c:numRef>
              <c:f>'箱ひげ図'!$P$128:$P$132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'箱ひげ図'!$AD$128:$AD$132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29"/>
          <c:order val="29"/>
          <c:tx>
            <c:v>設備B 外れ値候補6</c:v>
          </c:tx>
          <c:spPr>
            <ns29:ln xmlns:ns29="http://schemas.openxmlformats.org/drawingml/2006/main" w="18000">
              <ns29:solidFill>
                <ns29:srgbClr val="17365D"/>
              </ns29:solidFill>
              <ns29:prstDash val="solid"/>
            </ns29:ln>
          </c:spPr>
          <c:marker>
            <c:symbol val="none"/>
          </c:marker>
          <c:xVal>
            <c:numRef>
              <c:f>'箱ひげ図'!$P$134:$P$138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'箱ひげ図'!$AD$134:$AD$138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0"/>
          <c:order val="30"/>
          <c:tx>
            <c:v>設備B 外れ値候補7</c:v>
          </c:tx>
          <c:spPr>
            <ns30:ln xmlns:ns30="http://schemas.openxmlformats.org/drawingml/2006/main" w="18000">
              <ns30:solidFill>
                <ns30:srgbClr val="17365D"/>
              </ns30:solidFill>
              <ns30:prstDash val="solid"/>
            </ns30:ln>
          </c:spPr>
          <c:marker>
            <c:symbol val="none"/>
          </c:marker>
          <c:xVal>
            <c:numRef>
              <c:f>'箱ひげ図'!$P$140:$P$144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'箱ひげ図'!$AD$140:$AD$144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1"/>
          <c:order val="31"/>
          <c:tx>
            <c:v>設備B 外れ値候補8</c:v>
          </c:tx>
          <c:spPr>
            <ns31:ln xmlns:ns31="http://schemas.openxmlformats.org/drawingml/2006/main" w="18000">
              <ns31:solidFill>
                <ns31:srgbClr val="17365D"/>
              </ns31:solidFill>
              <ns31:prstDash val="solid"/>
            </ns31:ln>
          </c:spPr>
          <c:marker>
            <c:symbol val="none"/>
          </c:marker>
          <c:xVal>
            <c:numRef>
              <c:f>'箱ひげ図'!$P$146:$P$150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'箱ひげ図'!$AD$146:$AD$150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2"/>
          <c:order val="32"/>
          <c:tx>
            <c:v>設備B 外れ値候補9</c:v>
          </c:tx>
          <c:spPr>
            <ns32:ln xmlns:ns32="http://schemas.openxmlformats.org/drawingml/2006/main" w="18000">
              <ns32:solidFill>
                <ns32:srgbClr val="17365D"/>
              </ns32:solidFill>
              <ns32:prstDash val="solid"/>
            </ns32:ln>
          </c:spPr>
          <c:marker>
            <c:symbol val="none"/>
          </c:marker>
          <c:xVal>
            <c:numRef>
              <c:f>'箱ひげ図'!$P$152:$P$156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'箱ひげ図'!$AD$152:$AD$156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3"/>
          <c:order val="33"/>
          <c:tx>
            <c:v>設備B 外れ値候補10</c:v>
          </c:tx>
          <c:spPr>
            <ns33:ln xmlns:ns33="http://schemas.openxmlformats.org/drawingml/2006/main" w="18000">
              <ns33:solidFill>
                <ns33:srgbClr val="17365D"/>
              </ns33:solidFill>
              <ns33:prstDash val="solid"/>
            </ns33:ln>
          </c:spPr>
          <c:marker>
            <c:symbol val="none"/>
          </c:marker>
          <c:xVal>
            <c:numRef>
              <c:f>'箱ひげ図'!$P$158:$P$162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'箱ひげ図'!$AD$158:$AD$162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4"/>
          <c:order val="34"/>
          <c:tx>
            <c:v>設備B 外れ値候補11</c:v>
          </c:tx>
          <c:spPr>
            <ns34:ln xmlns:ns34="http://schemas.openxmlformats.org/drawingml/2006/main" w="18000">
              <ns34:solidFill>
                <ns34:srgbClr val="17365D"/>
              </ns34:solidFill>
              <ns34:prstDash val="solid"/>
            </ns34:ln>
          </c:spPr>
          <c:marker>
            <c:symbol val="none"/>
          </c:marker>
          <c:xVal>
            <c:numRef>
              <c:f>'箱ひげ図'!$P$164:$P$168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'箱ひげ図'!$AD$164:$AD$168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5"/>
          <c:order val="35"/>
          <c:tx>
            <c:v>設備B 外れ値候補12</c:v>
          </c:tx>
          <c:spPr>
            <ns35:ln xmlns:ns35="http://schemas.openxmlformats.org/drawingml/2006/main" w="18000">
              <ns35:solidFill>
                <ns35:srgbClr val="17365D"/>
              </ns35:solidFill>
              <ns35:prstDash val="solid"/>
            </ns35:ln>
          </c:spPr>
          <c:marker>
            <c:symbol val="none"/>
          </c:marker>
          <c:xVal>
            <c:numRef>
              <c:f>'箱ひげ図'!$P$170:$P$174</c:f>
              <c:numCache>
                <c:formatCode>General</c:formatCode>
                <c:ptCount val="5"/>
                <c:pt idx="0">
                  <c:v>2</c:v>
                </c:pt>
                <c:pt idx="1">
                  <c:v>2.028</c:v>
                </c:pt>
                <c:pt idx="2">
                  <c:v>2</c:v>
                </c:pt>
                <c:pt idx="3">
                  <c:v>1.972</c:v>
                </c:pt>
                <c:pt idx="4">
                  <c:v>2</c:v>
                </c:pt>
              </c:numCache>
            </c:numRef>
          </c:xVal>
          <c:yVal>
            <c:numRef>
              <c:f>'箱ひげ図'!$AD$170:$AD$174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36"/>
          <c:order val="36"/>
          <c:tx>
            <c:v>設備C 箱</c:v>
          </c:tx>
          <c:spPr>
            <ns36:ln xmlns:ns36="http://schemas.openxmlformats.org/drawingml/2006/main" w="18000">
              <ns36:solidFill>
                <ns36:srgbClr val="2F6FB3"/>
              </ns36:solidFill>
              <ns36:prstDash val="solid"/>
            </ns36:ln>
          </c:spPr>
          <c:marker>
            <c:symbol val="none"/>
          </c:marker>
          <c:xVal>
            <c:numRef>
              <c:f>'箱ひげ図'!$P$176:$P$180</c:f>
              <c:numCache>
                <c:formatCode>General</c:formatCode>
                <c:ptCount val="5"/>
                <c:pt idx="0">
                  <c:v>2.77</c:v>
                </c:pt>
                <c:pt idx="1">
                  <c:v>3.23</c:v>
                </c:pt>
                <c:pt idx="2">
                  <c:v>3.23</c:v>
                </c:pt>
                <c:pt idx="3">
                  <c:v>2.77</c:v>
                </c:pt>
                <c:pt idx="4">
                  <c:v>2.77</c:v>
                </c:pt>
              </c:numCache>
            </c:numRef>
          </c:xVal>
          <c:yVal>
            <c:numRef>
              <c:f>'箱ひげ図'!$AE$176:$AE$180</c:f>
              <c:numCache>
                <c:formatCode>General</c:formatCode>
                <c:ptCount val="5"/>
                <c:pt idx="0">
                  <c:v>99.675</c:v>
                </c:pt>
                <c:pt idx="1">
                  <c:v>99.675</c:v>
                </c:pt>
                <c:pt idx="2">
                  <c:v>100.225</c:v>
                </c:pt>
                <c:pt idx="3">
                  <c:v>100.225</c:v>
                </c:pt>
                <c:pt idx="4">
                  <c:v>99.675</c:v>
                </c:pt>
              </c:numCache>
            </c:numRef>
          </c:yVal>
          <c:smooth val="0"/>
        </c:ser>
        <c:ser>
          <c:idx val="37"/>
          <c:order val="37"/>
          <c:tx>
            <c:v>設備C 中央値</c:v>
          </c:tx>
          <c:spPr>
            <ns37:ln xmlns:ns37="http://schemas.openxmlformats.org/drawingml/2006/main" w="26000">
              <ns37:solidFill>
                <ns37:srgbClr val="17365D"/>
              </ns37:solidFill>
              <ns37:prstDash val="solid"/>
            </ns37:ln>
          </c:spPr>
          <c:marker>
            <c:symbol val="none"/>
          </c:marker>
          <c:xVal>
            <c:numRef>
              <c:f>'箱ひげ図'!$P$181:$P$182</c:f>
              <c:numCache>
                <c:formatCode>General</c:formatCode>
                <c:ptCount val="2"/>
                <c:pt idx="0">
                  <c:v>2.77</c:v>
                </c:pt>
                <c:pt idx="1">
                  <c:v>3.23</c:v>
                </c:pt>
              </c:numCache>
            </c:numRef>
          </c:xVal>
          <c:yVal>
            <c:numRef>
              <c:f>'箱ひげ図'!$AF$181:$AF$182</c:f>
              <c:numCache>
                <c:formatCode>General</c:formatCode>
                <c:ptCount val="2"/>
                <c:pt idx="0">
                  <c:v>99.95</c:v>
                </c:pt>
                <c:pt idx="1">
                  <c:v>99.95</c:v>
                </c:pt>
              </c:numCache>
            </c:numRef>
          </c:yVal>
          <c:smooth val="0"/>
        </c:ser>
        <c:ser>
          <c:idx val="38"/>
          <c:order val="38"/>
          <c:tx>
            <c:v>設備C 下ひげ線</c:v>
          </c:tx>
          <c:spPr>
            <ns38:ln xmlns:ns38="http://schemas.openxmlformats.org/drawingml/2006/main" w="18000">
              <ns38:solidFill>
                <ns38:srgbClr val="2F6FB3"/>
              </ns38:solidFill>
              <ns38:prstDash val="solid"/>
            </ns38:ln>
          </c:spPr>
          <c:marker>
            <c:symbol val="none"/>
          </c:marker>
          <c:xVal>
            <c:numRef>
              <c:f>'箱ひげ図'!$P$183:$P$184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xVal>
          <c:yVal>
            <c:numRef>
              <c:f>'箱ひげ図'!$AG$183:$AG$184</c:f>
              <c:numCache>
                <c:formatCode>General</c:formatCode>
                <c:ptCount val="2"/>
                <c:pt idx="0">
                  <c:v>99.675</c:v>
                </c:pt>
                <c:pt idx="1">
                  <c:v>99.1</c:v>
                </c:pt>
              </c:numCache>
            </c:numRef>
          </c:yVal>
          <c:smooth val="0"/>
        </c:ser>
        <c:ser>
          <c:idx val="39"/>
          <c:order val="39"/>
          <c:tx>
            <c:v>設備C 上ひげ線</c:v>
          </c:tx>
          <c:spPr>
            <ns39:ln xmlns:ns39="http://schemas.openxmlformats.org/drawingml/2006/main" w="18000">
              <ns39:solidFill>
                <ns39:srgbClr val="2F6FB3"/>
              </ns39:solidFill>
              <ns39:prstDash val="solid"/>
            </ns39:ln>
          </c:spPr>
          <c:marker>
            <c:symbol val="none"/>
          </c:marker>
          <c:xVal>
            <c:numRef>
              <c:f>'箱ひげ図'!$P$185:$P$186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xVal>
          <c:yVal>
            <c:numRef>
              <c:f>'箱ひげ図'!$AH$185:$AH$186</c:f>
              <c:numCache>
                <c:formatCode>General</c:formatCode>
                <c:ptCount val="2"/>
                <c:pt idx="0">
                  <c:v>100.225</c:v>
                </c:pt>
                <c:pt idx="1">
                  <c:v>100.4</c:v>
                </c:pt>
              </c:numCache>
            </c:numRef>
          </c:yVal>
          <c:smooth val="0"/>
        </c:ser>
        <c:ser>
          <c:idx val="40"/>
          <c:order val="40"/>
          <c:tx>
            <c:v>設備C 下ひげ端</c:v>
          </c:tx>
          <c:spPr>
            <ns40:ln xmlns:ns40="http://schemas.openxmlformats.org/drawingml/2006/main" w="18000">
              <ns40:solidFill>
                <ns40:srgbClr val="2F6FB3"/>
              </ns40:solidFill>
              <ns40:prstDash val="solid"/>
            </ns40:ln>
          </c:spPr>
          <c:marker>
            <c:symbol val="none"/>
          </c:marker>
          <c:xVal>
            <c:numRef>
              <c:f>'箱ひげ図'!$P$187:$P$188</c:f>
              <c:numCache>
                <c:formatCode>General</c:formatCode>
                <c:ptCount val="2"/>
                <c:pt idx="0">
                  <c:v>2.87</c:v>
                </c:pt>
                <c:pt idx="1">
                  <c:v>3.13</c:v>
                </c:pt>
              </c:numCache>
            </c:numRef>
          </c:xVal>
          <c:yVal>
            <c:numRef>
              <c:f>'箱ひげ図'!$AI$187:$AI$188</c:f>
              <c:numCache>
                <c:formatCode>General</c:formatCode>
                <c:ptCount val="2"/>
                <c:pt idx="0">
                  <c:v>99.1</c:v>
                </c:pt>
                <c:pt idx="1">
                  <c:v>99.1</c:v>
                </c:pt>
              </c:numCache>
            </c:numRef>
          </c:yVal>
          <c:smooth val="0"/>
        </c:ser>
        <c:ser>
          <c:idx val="41"/>
          <c:order val="41"/>
          <c:tx>
            <c:v>設備C 上ひげ端</c:v>
          </c:tx>
          <c:spPr>
            <ns41:ln xmlns:ns41="http://schemas.openxmlformats.org/drawingml/2006/main" w="18000">
              <ns41:solidFill>
                <ns41:srgbClr val="2F6FB3"/>
              </ns41:solidFill>
              <ns41:prstDash val="solid"/>
            </ns41:ln>
          </c:spPr>
          <c:marker>
            <c:symbol val="none"/>
          </c:marker>
          <c:xVal>
            <c:numRef>
              <c:f>'箱ひげ図'!$P$189:$P$190</c:f>
              <c:numCache>
                <c:formatCode>General</c:formatCode>
                <c:ptCount val="2"/>
                <c:pt idx="0">
                  <c:v>2.87</c:v>
                </c:pt>
                <c:pt idx="1">
                  <c:v>3.13</c:v>
                </c:pt>
              </c:numCache>
            </c:numRef>
          </c:xVal>
          <c:yVal>
            <c:numRef>
              <c:f>'箱ひげ図'!$AJ$189:$AJ$190</c:f>
              <c:numCache>
                <c:formatCode>General</c:formatCode>
                <c:ptCount val="2"/>
                <c:pt idx="0">
                  <c:v>100.4</c:v>
                </c:pt>
                <c:pt idx="1">
                  <c:v>100.4</c:v>
                </c:pt>
              </c:numCache>
            </c:numRef>
          </c:yVal>
          <c:smooth val="0"/>
        </c:ser>
        <c:ser>
          <c:idx val="42"/>
          <c:order val="42"/>
          <c:tx>
            <c:v>設備C 外れ値候補1</c:v>
          </c:tx>
          <c:spPr>
            <ns42:ln xmlns:ns42="http://schemas.openxmlformats.org/drawingml/2006/main" w="18000">
              <ns42:solidFill>
                <ns42:srgbClr val="17365D"/>
              </ns42:solidFill>
              <ns42:prstDash val="solid"/>
            </ns42:ln>
          </c:spPr>
          <c:marker>
            <c:symbol val="none"/>
          </c:marker>
          <c:xVal>
            <c:numRef>
              <c:f>'箱ひげ図'!$P$191:$P$195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'箱ひげ図'!$AK$191:$AK$195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3"/>
          <c:order val="43"/>
          <c:tx>
            <c:v>設備C 外れ値候補2</c:v>
          </c:tx>
          <c:spPr>
            <ns43:ln xmlns:ns43="http://schemas.openxmlformats.org/drawingml/2006/main" w="18000">
              <ns43:solidFill>
                <ns43:srgbClr val="17365D"/>
              </ns43:solidFill>
              <ns43:prstDash val="solid"/>
            </ns43:ln>
          </c:spPr>
          <c:marker>
            <c:symbol val="none"/>
          </c:marker>
          <c:xVal>
            <c:numRef>
              <c:f>'箱ひげ図'!$P$197:$P$201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'箱ひげ図'!$AK$197:$AK$201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4"/>
          <c:order val="44"/>
          <c:tx>
            <c:v>設備C 外れ値候補3</c:v>
          </c:tx>
          <c:spPr>
            <ns44:ln xmlns:ns44="http://schemas.openxmlformats.org/drawingml/2006/main" w="18000">
              <ns44:solidFill>
                <ns44:srgbClr val="17365D"/>
              </ns44:solidFill>
              <ns44:prstDash val="solid"/>
            </ns44:ln>
          </c:spPr>
          <c:marker>
            <c:symbol val="none"/>
          </c:marker>
          <c:xVal>
            <c:numRef>
              <c:f>'箱ひげ図'!$P$203:$P$207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'箱ひげ図'!$AK$203:$AK$207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5"/>
          <c:order val="45"/>
          <c:tx>
            <c:v>設備C 外れ値候補4</c:v>
          </c:tx>
          <c:spPr>
            <ns45:ln xmlns:ns45="http://schemas.openxmlformats.org/drawingml/2006/main" w="18000">
              <ns45:solidFill>
                <ns45:srgbClr val="17365D"/>
              </ns45:solidFill>
              <ns45:prstDash val="solid"/>
            </ns45:ln>
          </c:spPr>
          <c:marker>
            <c:symbol val="none"/>
          </c:marker>
          <c:xVal>
            <c:numRef>
              <c:f>'箱ひげ図'!$P$209:$P$213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'箱ひげ図'!$AK$209:$AK$213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6"/>
          <c:order val="46"/>
          <c:tx>
            <c:v>設備C 外れ値候補5</c:v>
          </c:tx>
          <c:spPr>
            <ns46:ln xmlns:ns46="http://schemas.openxmlformats.org/drawingml/2006/main" w="18000">
              <ns46:solidFill>
                <ns46:srgbClr val="17365D"/>
              </ns46:solidFill>
              <ns46:prstDash val="solid"/>
            </ns46:ln>
          </c:spPr>
          <c:marker>
            <c:symbol val="none"/>
          </c:marker>
          <c:xVal>
            <c:numRef>
              <c:f>'箱ひげ図'!$P$215:$P$219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'箱ひげ図'!$AK$215:$AK$219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7"/>
          <c:order val="47"/>
          <c:tx>
            <c:v>設備C 外れ値候補6</c:v>
          </c:tx>
          <c:spPr>
            <ns47:ln xmlns:ns47="http://schemas.openxmlformats.org/drawingml/2006/main" w="18000">
              <ns47:solidFill>
                <ns47:srgbClr val="17365D"/>
              </ns47:solidFill>
              <ns47:prstDash val="solid"/>
            </ns47:ln>
          </c:spPr>
          <c:marker>
            <c:symbol val="none"/>
          </c:marker>
          <c:xVal>
            <c:numRef>
              <c:f>'箱ひげ図'!$P$221:$P$225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'箱ひげ図'!$AK$221:$AK$225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8"/>
          <c:order val="48"/>
          <c:tx>
            <c:v>設備C 外れ値候補7</c:v>
          </c:tx>
          <c:spPr>
            <ns48:ln xmlns:ns48="http://schemas.openxmlformats.org/drawingml/2006/main" w="18000">
              <ns48:solidFill>
                <ns48:srgbClr val="17365D"/>
              </ns48:solidFill>
              <ns48:prstDash val="solid"/>
            </ns48:ln>
          </c:spPr>
          <c:marker>
            <c:symbol val="none"/>
          </c:marker>
          <c:xVal>
            <c:numRef>
              <c:f>'箱ひげ図'!$P$227:$P$231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'箱ひげ図'!$AK$227:$AK$231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49"/>
          <c:order val="49"/>
          <c:tx>
            <c:v>設備C 外れ値候補8</c:v>
          </c:tx>
          <c:spPr>
            <ns49:ln xmlns:ns49="http://schemas.openxmlformats.org/drawingml/2006/main" w="18000">
              <ns49:solidFill>
                <ns49:srgbClr val="17365D"/>
              </ns49:solidFill>
              <ns49:prstDash val="solid"/>
            </ns49:ln>
          </c:spPr>
          <c:marker>
            <c:symbol val="none"/>
          </c:marker>
          <c:xVal>
            <c:numRef>
              <c:f>'箱ひげ図'!$P$233:$P$237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'箱ひげ図'!$AK$233:$AK$237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50"/>
          <c:order val="50"/>
          <c:tx>
            <c:v>設備C 外れ値候補9</c:v>
          </c:tx>
          <c:spPr>
            <ns50:ln xmlns:ns50="http://schemas.openxmlformats.org/drawingml/2006/main" w="18000">
              <ns50:solidFill>
                <ns50:srgbClr val="17365D"/>
              </ns50:solidFill>
              <ns50:prstDash val="solid"/>
            </ns50:ln>
          </c:spPr>
          <c:marker>
            <c:symbol val="none"/>
          </c:marker>
          <c:xVal>
            <c:numRef>
              <c:f>'箱ひげ図'!$P$239:$P$243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'箱ひげ図'!$AK$239:$AK$243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51"/>
          <c:order val="51"/>
          <c:tx>
            <c:v>設備C 外れ値候補10</c:v>
          </c:tx>
          <c:spPr>
            <ns51:ln xmlns:ns51="http://schemas.openxmlformats.org/drawingml/2006/main" w="18000">
              <ns51:solidFill>
                <ns51:srgbClr val="17365D"/>
              </ns51:solidFill>
              <ns51:prstDash val="solid"/>
            </ns51:ln>
          </c:spPr>
          <c:marker>
            <c:symbol val="none"/>
          </c:marker>
          <c:xVal>
            <c:numRef>
              <c:f>'箱ひげ図'!$P$245:$P$249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'箱ひげ図'!$AK$245:$AK$249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52"/>
          <c:order val="52"/>
          <c:tx>
            <c:v>設備C 外れ値候補11</c:v>
          </c:tx>
          <c:spPr>
            <ns52:ln xmlns:ns52="http://schemas.openxmlformats.org/drawingml/2006/main" w="18000">
              <ns52:solidFill>
                <ns52:srgbClr val="17365D"/>
              </ns52:solidFill>
              <ns52:prstDash val="solid"/>
            </ns52:ln>
          </c:spPr>
          <c:marker>
            <c:symbol val="none"/>
          </c:marker>
          <c:xVal>
            <c:numRef>
              <c:f>'箱ひげ図'!$P$251:$P$255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'箱ひげ図'!$AK$251:$AK$255</c:f>
              <c:numCache>
                <c:formatCode>General</c:formatCode>
                <c:ptCount val="5"/>
              </c:numCache>
            </c:numRef>
          </c:yVal>
          <c:smooth val="0"/>
        </c:ser>
        <c:ser>
          <c:idx val="53"/>
          <c:order val="53"/>
          <c:tx>
            <c:v>設備C 外れ値候補12</c:v>
          </c:tx>
          <c:spPr>
            <ns53:ln xmlns:ns53="http://schemas.openxmlformats.org/drawingml/2006/main" w="18000">
              <ns53:solidFill>
                <ns53:srgbClr val="17365D"/>
              </ns53:solidFill>
              <ns53:prstDash val="solid"/>
            </ns53:ln>
          </c:spPr>
          <c:marker>
            <c:symbol val="none"/>
          </c:marker>
          <c:xVal>
            <c:numRef>
              <c:f>'箱ひげ図'!$P$257:$P$261</c:f>
              <c:numCache>
                <c:formatCode>General</c:formatCode>
                <c:ptCount val="5"/>
                <c:pt idx="0">
                  <c:v>3</c:v>
                </c:pt>
                <c:pt idx="1">
                  <c:v>3.028</c:v>
                </c:pt>
                <c:pt idx="2">
                  <c:v>3</c:v>
                </c:pt>
                <c:pt idx="3">
                  <c:v>2.972</c:v>
                </c:pt>
                <c:pt idx="4">
                  <c:v>3</c:v>
                </c:pt>
              </c:numCache>
            </c:numRef>
          </c:xVal>
          <c:yVal>
            <c:numRef>
              <c:f>'箱ひげ図'!$AK$257:$AK$261</c:f>
              <c:numCache>
                <c:formatCode>General</c:formatCode>
                <c:ptCount val="5"/>
                <c:pt idx="0">
                  <c:v>103.54</c:v>
                </c:pt>
                <c:pt idx="1">
                  <c:v>103.5</c:v>
                </c:pt>
                <c:pt idx="2">
                  <c:v>103.46</c:v>
                </c:pt>
                <c:pt idx="3">
                  <c:v>103.5</c:v>
                </c:pt>
                <c:pt idx="4">
                  <c:v>103.54</c:v>
                </c:pt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  <c:max val="104"/>
          <c:min val="98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製品寸法（mm）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Noto Sans JP"/>
                <a:ea typeface="Noto Sans JP"/>
                <a:cs typeface="Noto Sans JP"/>
              </a:defRPr>
            </a:pPr>
          </a:p>
        </c:txPr>
        <c:crossAx val="48650112"/>
        <c:majorUnit val="1"/>
      </c:valAx>
      <c:valAx>
        <c:axId val="48650112"/>
        <c:scaling>
          <c:orientation val="minMax"/>
          <c:max val="4"/>
          <c:min val="0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1＝設備A　2＝設備B　3＝設備C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Noto Sans JP"/>
                <a:ea typeface="Noto Sans JP"/>
                <a:cs typeface="Noto Sans JP"/>
              </a:defRPr>
            </a:pPr>
          </a:p>
        </c:txPr>
        <c:crossAx val="48672768"/>
        <c:majorUnit val="1"/>
      </c:valAx>
    </c:plotArea>
    <c:plotVisOnly val="0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20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06f33ffc1c248b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5290043f404daa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3" hidden="0" customWidth="1"/>
    <x:col min="5" max="5" width="22" hidden="0" customWidth="1"/>
    <x:col min="6" max="6" width="13" hidden="0" customWidth="1"/>
    <x:col min="7" max="7" width="13" hidden="0" customWidth="1"/>
    <x:col min="8" max="8" width="13" hidden="0" customWidth="1"/>
    <x:col min="9" max="9" width="3" hidden="0" customWidth="1"/>
    <x:col min="10" max="10" width="14" hidden="0" customWidth="1"/>
    <x:col min="11" max="11" width="14" hidden="0" customWidth="1"/>
    <x:col min="12" max="12" width="14" hidden="0" customWidth="1"/>
    <x:col min="13" max="13" width="9" hidden="0" customWidth="1"/>
    <x:col min="14" max="14" width="9" hidden="0" customWidth="1"/>
    <x:col min="16" max="37" width="12" hidden="1" customWidth="1"/>
    <x:col min="16" max="37" width="12" hidden="1" customWidth="1"/>
  </x:cols>
  <x:sheetData>
    <x:row r="1" ht="32" customHeight="1">
      <x:c r="A1" s="16" t="str">
        <x:v>設備A</x:v>
      </x:c>
      <x:c r="B1" s="16" t="str">
        <x:v>設備B</x:v>
      </x:c>
      <x:c r="C1" s="16" t="str">
        <x:v>設備C</x:v>
      </x:c>
      <x:c r="D1" s="2"/>
      <x:c r="E1" s="16" t="str">
        <x:v>項目（単位：mm）</x:v>
      </x:c>
      <x:c r="F1" s="16" t="str">
        <x:v>設備A</x:v>
      </x:c>
      <x:c r="G1" s="16" t="str">
        <x:v>設備B</x:v>
      </x:c>
      <x:c r="H1" s="16" t="str">
        <x:v>設備C</x:v>
      </x:c>
      <x:c r="I1" s="2"/>
      <x:c r="J1" s="16" t="str">
        <x:v>設備Aの判定</x:v>
      </x:c>
      <x:c r="K1" s="16" t="str">
        <x:v>設備Bの判定</x:v>
      </x:c>
      <x:c r="L1" s="16" t="str">
        <x:v>設備Cの判定</x:v>
      </x:c>
      <x:c r="M1" s="2"/>
      <x:c r="N1" s="2"/>
      <x:c r="P1" t="str">
        <x:v>横位置</x:v>
      </x:c>
      <x:c r="Q1" t="str">
        <x:v>設備A 箱</x:v>
      </x:c>
      <x:c r="R1" t="str">
        <x:v>設備A 中央値</x:v>
      </x:c>
      <x:c r="S1" t="str">
        <x:v>設備A 下ひげ線</x:v>
      </x:c>
      <x:c r="T1" t="str">
        <x:v>設備A 上ひげ線</x:v>
      </x:c>
      <x:c r="U1" t="str">
        <x:v>設備A 下キャップ</x:v>
      </x:c>
      <x:c r="V1" t="str">
        <x:v>設備A 上キャップ</x:v>
      </x:c>
      <x:c r="W1" t="str">
        <x:v>設備A 外れ値候補</x:v>
      </x:c>
      <x:c r="X1" t="str">
        <x:v>設備B 箱</x:v>
      </x:c>
      <x:c r="Y1" t="str">
        <x:v>設備B 中央値</x:v>
      </x:c>
      <x:c r="Z1" t="str">
        <x:v>設備B 下ひげ線</x:v>
      </x:c>
      <x:c r="AA1" t="str">
        <x:v>設備B 上ひげ線</x:v>
      </x:c>
      <x:c r="AB1" t="str">
        <x:v>設備B 下キャップ</x:v>
      </x:c>
      <x:c r="AC1" t="str">
        <x:v>設備B 上キャップ</x:v>
      </x:c>
      <x:c r="AD1" t="str">
        <x:v>設備B 外れ値候補</x:v>
      </x:c>
      <x:c r="AE1" t="str">
        <x:v>設備C 箱</x:v>
      </x:c>
      <x:c r="AF1" t="str">
        <x:v>設備C 中央値</x:v>
      </x:c>
      <x:c r="AG1" t="str">
        <x:v>設備C 下ひげ線</x:v>
      </x:c>
      <x:c r="AH1" t="str">
        <x:v>設備C 上ひげ線</x:v>
      </x:c>
      <x:c r="AI1" t="str">
        <x:v>設備C 下キャップ</x:v>
      </x:c>
      <x:c r="AJ1" t="str">
        <x:v>設備C 上キャップ</x:v>
      </x:c>
      <x:c r="AK1" t="str">
        <x:v>設備C 外れ値候補</x:v>
      </x:c>
    </x:row>
    <x:row r="2" ht="26" customHeight="1">
      <x:c r="A2" s="10" t="n">
        <x:v>99.2</x:v>
      </x:c>
      <x:c r="B2" s="10" t="n">
        <x:v>98.5</x:v>
      </x:c>
      <x:c r="C2" s="10" t="n">
        <x:v>99.1</x:v>
      </x:c>
      <x:c r="D2" s="2"/>
      <x:c r="E2" s="9" t="str">
        <x:v>平均</x:v>
      </x:c>
      <x:c r="F2" s="11" t="n">
        <x:f>AVERAGE($A$2:$A$13)</x:f>
        <x:v>100.02499999999999</x:v>
      </x:c>
      <x:c r="G2" s="11" t="n">
        <x:f>AVERAGE($B$2:$B$13)</x:f>
        <x:v>100.23333333333333</x:v>
      </x:c>
      <x:c r="H2" s="11" t="n">
        <x:f>AVERAGE($C$2:$C$13)</x:f>
        <x:v>100.16666666666667</x:v>
      </x:c>
      <x:c r="I2" s="2"/>
      <x:c r="J2" s="12" t="str">
        <x:f>IF(A2="","",IF(OR(A2&lt;$F$7,A2&gt;$F$8),"外れ値候補",""))</x:f>
      </x:c>
      <x:c r="K2" s="12" t="str">
        <x:f>IF(B2="","",IF(OR(B2&lt;$G$7,B2&gt;$G$8),"外れ値候補",""))</x:f>
      </x:c>
      <x:c r="L2" s="12" t="str">
        <x:f>IF(C2="","",IF(OR(C2&lt;$H$7,C2&gt;$H$8),"外れ値候補",""))</x:f>
      </x:c>
      <x:c r="M2" s="2"/>
      <x:c r="N2" s="2"/>
      <x:c r="P2" t="n">
        <x:v>0.77</x:v>
      </x:c>
      <x:c r="Q2" t="n">
        <x:f>F3</x:f>
        <x:v>99.775</x:v>
      </x:c>
    </x:row>
    <x:row r="3" ht="26" customHeight="1">
      <x:c r="A3" s="10" t="n">
        <x:v>99.5</x:v>
      </x:c>
      <x:c r="B3" s="10" t="n">
        <x:v>99</x:v>
      </x:c>
      <x:c r="C3" s="10" t="n">
        <x:v>99.4</x:v>
      </x:c>
      <x:c r="D3" s="2"/>
      <x:c r="E3" s="9" t="str">
        <x:v>Q1（INC）</x:v>
      </x:c>
      <x:c r="F3" s="11" t="n">
        <x:f>_xlfn.QUARTILE.INC($A$2:$A$13,1)</x:f>
        <x:v>99.775</x:v>
      </x:c>
      <x:c r="G3" s="11" t="n">
        <x:f>_xlfn.QUARTILE.INC($B$2:$B$13,1)</x:f>
        <x:v>99.35</x:v>
      </x:c>
      <x:c r="H3" s="11" t="n">
        <x:f>_xlfn.QUARTILE.INC($C$2:$C$13,1)</x:f>
        <x:v>99.675</x:v>
      </x:c>
      <x:c r="I3" s="2"/>
      <x:c r="J3" s="12" t="str">
        <x:f>IF(A3="","",IF(OR(A3&lt;$F$7,A3&gt;$F$8),"外れ値候補",""))</x:f>
      </x:c>
      <x:c r="K3" s="12" t="str">
        <x:f>IF(B3="","",IF(OR(B3&lt;$G$7,B3&gt;$G$8),"外れ値候補",""))</x:f>
      </x:c>
      <x:c r="L3" s="12" t="str">
        <x:f>IF(C3="","",IF(OR(C3&lt;$H$7,C3&gt;$H$8),"外れ値候補",""))</x:f>
      </x:c>
      <x:c r="M3" s="2"/>
      <x:c r="N3" s="2"/>
      <x:c r="P3" t="n">
        <x:v>1.23</x:v>
      </x:c>
      <x:c r="Q3" t="n">
        <x:f>F3</x:f>
        <x:v>99.775</x:v>
      </x:c>
    </x:row>
    <x:row r="4" ht="26" customHeight="1">
      <x:c r="A4" s="10" t="n">
        <x:v>99.7</x:v>
      </x:c>
      <x:c r="B4" s="10" t="n">
        <x:v>99.2</x:v>
      </x:c>
      <x:c r="C4" s="10" t="n">
        <x:v>99.6</x:v>
      </x:c>
      <x:c r="D4" s="2"/>
      <x:c r="E4" s="9" t="str">
        <x:v>中央値</x:v>
      </x:c>
      <x:c r="F4" s="11" t="n">
        <x:f>MEDIAN($A$2:$A$13)</x:f>
        <x:v>100.05</x:v>
      </x:c>
      <x:c r="G4" s="11" t="n">
        <x:f>MEDIAN($B$2:$B$13)</x:f>
        <x:v>100.2</x:v>
      </x:c>
      <x:c r="H4" s="11" t="n">
        <x:f>MEDIAN($C$2:$C$13)</x:f>
        <x:v>99.95</x:v>
      </x:c>
      <x:c r="I4" s="2"/>
      <x:c r="J4" s="12" t="str">
        <x:f>IF(A4="","",IF(OR(A4&lt;$F$7,A4&gt;$F$8),"外れ値候補",""))</x:f>
      </x:c>
      <x:c r="K4" s="12" t="str">
        <x:f>IF(B4="","",IF(OR(B4&lt;$G$7,B4&gt;$G$8),"外れ値候補",""))</x:f>
      </x:c>
      <x:c r="L4" s="12" t="str">
        <x:f>IF(C4="","",IF(OR(C4&lt;$H$7,C4&gt;$H$8),"外れ値候補",""))</x:f>
      </x:c>
      <x:c r="M4" s="2"/>
      <x:c r="N4" s="2"/>
      <x:c r="P4" t="n">
        <x:v>1.23</x:v>
      </x:c>
      <x:c r="Q4" t="n">
        <x:f>F5</x:f>
        <x:v>100.325</x:v>
      </x:c>
    </x:row>
    <x:row r="5" ht="26" customHeight="1">
      <x:c r="A5" s="10" t="n">
        <x:v>99.8</x:v>
      </x:c>
      <x:c r="B5" s="10" t="n">
        <x:v>99.4</x:v>
      </x:c>
      <x:c r="C5" s="10" t="n">
        <x:v>99.7</x:v>
      </x:c>
      <x:c r="D5" s="2"/>
      <x:c r="E5" s="9" t="str">
        <x:v>Q3（INC）</x:v>
      </x:c>
      <x:c r="F5" s="11" t="n">
        <x:f>_xlfn.QUARTILE.INC($A$2:$A$13,3)</x:f>
        <x:v>100.325</x:v>
      </x:c>
      <x:c r="G5" s="11" t="n">
        <x:f>_xlfn.QUARTILE.INC($B$2:$B$13,3)</x:f>
        <x:v>101.075</x:v>
      </x:c>
      <x:c r="H5" s="11" t="n">
        <x:f>_xlfn.QUARTILE.INC($C$2:$C$13,3)</x:f>
        <x:v>100.225</x:v>
      </x:c>
      <x:c r="I5" s="2"/>
      <x:c r="J5" s="12" t="str">
        <x:f>IF(A5="","",IF(OR(A5&lt;$F$7,A5&gt;$F$8),"外れ値候補",""))</x:f>
      </x:c>
      <x:c r="K5" s="12" t="str">
        <x:f>IF(B5="","",IF(OR(B5&lt;$G$7,B5&gt;$G$8),"外れ値候補",""))</x:f>
      </x:c>
      <x:c r="L5" s="12" t="str">
        <x:f>IF(C5="","",IF(OR(C5&lt;$H$7,C5&gt;$H$8),"外れ値候補",""))</x:f>
      </x:c>
      <x:c r="M5" s="2"/>
      <x:c r="N5" s="2"/>
      <x:c r="P5" t="n">
        <x:v>0.77</x:v>
      </x:c>
      <x:c r="Q5" t="n">
        <x:f>F5</x:f>
        <x:v>100.325</x:v>
      </x:c>
    </x:row>
    <x:row r="6" ht="26" customHeight="1">
      <x:c r="A6" s="10" t="n">
        <x:v>99.9</x:v>
      </x:c>
      <x:c r="B6" s="10" t="n">
        <x:v>99.7</x:v>
      </x:c>
      <x:c r="C6" s="10" t="n">
        <x:v>99.8</x:v>
      </x:c>
      <x:c r="D6" s="2"/>
      <x:c r="E6" s="9" t="str">
        <x:v>IQR</x:v>
      </x:c>
      <x:c r="F6" s="11" t="n">
        <x:f>F5-F3</x:f>
        <x:v>0.5499999999999972</x:v>
      </x:c>
      <x:c r="G6" s="11" t="n">
        <x:f>G5-G3</x:f>
        <x:v>1.7250000000000085</x:v>
      </x:c>
      <x:c r="H6" s="11" t="n">
        <x:f>H5-H3</x:f>
        <x:v>0.5499999999999972</x:v>
      </x:c>
      <x:c r="I6" s="2"/>
      <x:c r="J6" s="12" t="str">
        <x:f>IF(A6="","",IF(OR(A6&lt;$F$7,A6&gt;$F$8),"外れ値候補",""))</x:f>
      </x:c>
      <x:c r="K6" s="12" t="str">
        <x:f>IF(B6="","",IF(OR(B6&lt;$G$7,B6&gt;$G$8),"外れ値候補",""))</x:f>
      </x:c>
      <x:c r="L6" s="12" t="str">
        <x:f>IF(C6="","",IF(OR(C6&lt;$H$7,C6&gt;$H$8),"外れ値候補",""))</x:f>
      </x:c>
      <x:c r="M6" s="2"/>
      <x:c r="N6" s="2"/>
      <x:c r="P6" t="n">
        <x:v>0.77</x:v>
      </x:c>
      <x:c r="Q6" t="n">
        <x:f>F3</x:f>
        <x:v>99.775</x:v>
      </x:c>
    </x:row>
    <x:row r="7" ht="26" customHeight="1">
      <x:c r="A7" s="10" t="n">
        <x:v>100</x:v>
      </x:c>
      <x:c r="B7" s="10" t="n">
        <x:v>100</x:v>
      </x:c>
      <x:c r="C7" s="10" t="n">
        <x:v>99.9</x:v>
      </x:c>
      <x:c r="D7" s="2"/>
      <x:c r="E7" s="9" t="str">
        <x:v>下限フェンス</x:v>
      </x:c>
      <x:c r="F7" s="11" t="n">
        <x:f>ROUND(F3-1.5*F6,10)</x:f>
        <x:v>98.95</x:v>
      </x:c>
      <x:c r="G7" s="11" t="n">
        <x:f>ROUND(G3-1.5*G6,10)</x:f>
        <x:v>96.7625</x:v>
      </x:c>
      <x:c r="H7" s="11" t="n">
        <x:f>ROUND(H3-1.5*H6,10)</x:f>
        <x:v>98.85</x:v>
      </x:c>
      <x:c r="I7" s="2"/>
      <x:c r="J7" s="12" t="str">
        <x:f>IF(A7="","",IF(OR(A7&lt;$F$7,A7&gt;$F$8),"外れ値候補",""))</x:f>
      </x:c>
      <x:c r="K7" s="12" t="str">
        <x:f>IF(B7="","",IF(OR(B7&lt;$G$7,B7&gt;$G$8),"外れ値候補",""))</x:f>
      </x:c>
      <x:c r="L7" s="12" t="str">
        <x:f>IF(C7="","",IF(OR(C7&lt;$H$7,C7&gt;$H$8),"外れ値候補",""))</x:f>
      </x:c>
      <x:c r="M7" s="2"/>
      <x:c r="N7" s="2"/>
      <x:c r="P7" t="n">
        <x:v>0.77</x:v>
      </x:c>
      <x:c r="R7" t="n">
        <x:f>F4</x:f>
        <x:v>100.05</x:v>
      </x:c>
    </x:row>
    <x:row r="8" ht="26" customHeight="1">
      <x:c r="A8" s="10" t="n">
        <x:v>100.1</x:v>
      </x:c>
      <x:c r="B8" s="10" t="n">
        <x:v>100.4</x:v>
      </x:c>
      <x:c r="C8" s="10" t="n">
        <x:v>100</x:v>
      </x:c>
      <x:c r="D8" s="2"/>
      <x:c r="E8" s="9" t="str">
        <x:v>上限フェンス</x:v>
      </x:c>
      <x:c r="F8" s="11" t="n">
        <x:f>ROUND(F5+1.5*F6,10)</x:f>
        <x:v>101.15</x:v>
      </x:c>
      <x:c r="G8" s="11" t="n">
        <x:f>ROUND(G5+1.5*G6,10)</x:f>
        <x:v>103.6625</x:v>
      </x:c>
      <x:c r="H8" s="11" t="n">
        <x:f>ROUND(H5+1.5*H6,10)</x:f>
        <x:v>101.05</x:v>
      </x:c>
      <x:c r="I8" s="2"/>
      <x:c r="J8" s="12" t="str">
        <x:f>IF(A8="","",IF(OR(A8&lt;$F$7,A8&gt;$F$8),"外れ値候補",""))</x:f>
      </x:c>
      <x:c r="K8" s="12" t="str">
        <x:f>IF(B8="","",IF(OR(B8&lt;$G$7,B8&gt;$G$8),"外れ値候補",""))</x:f>
      </x:c>
      <x:c r="L8" s="12" t="str">
        <x:f>IF(C8="","",IF(OR(C8&lt;$H$7,C8&gt;$H$8),"外れ値候補",""))</x:f>
      </x:c>
      <x:c r="M8" s="2"/>
      <x:c r="N8" s="2"/>
      <x:c r="P8" t="n">
        <x:v>1.23</x:v>
      </x:c>
      <x:c r="R8" t="n">
        <x:f>F4</x:f>
        <x:v>100.05</x:v>
      </x:c>
    </x:row>
    <x:row r="9" ht="26" customHeight="1">
      <x:c r="A9" s="10" t="n">
        <x:v>100.2</x:v>
      </x:c>
      <x:c r="B9" s="10" t="n">
        <x:v>100.7</x:v>
      </x:c>
      <x:c r="C9" s="10" t="n">
        <x:v>100.1</x:v>
      </x:c>
      <x:c r="D9" s="2"/>
      <x:c r="E9" s="9" t="str">
        <x:v>下ひげ</x:v>
      </x:c>
      <x:c r="F9" s="11" t="n">
        <x:f>_xlfn.MINIFS($A$2:$A$13,$A$2:$A$13,"&gt;="&amp;F7,$A$2:$A$13,"&lt;="&amp;F8)</x:f>
        <x:v>99.2</x:v>
      </x:c>
      <x:c r="G9" s="11" t="n">
        <x:f>_xlfn.MINIFS($B$2:$B$13,$B$2:$B$13,"&gt;="&amp;G7,$B$2:$B$13,"&lt;="&amp;G8)</x:f>
        <x:v>98.5</x:v>
      </x:c>
      <x:c r="H9" s="11" t="n">
        <x:f>_xlfn.MINIFS($C$2:$C$13,$C$2:$C$13,"&gt;="&amp;H7,$C$2:$C$13,"&lt;="&amp;H8)</x:f>
        <x:v>99.1</x:v>
      </x:c>
      <x:c r="I9" s="2"/>
      <x:c r="J9" s="12" t="str">
        <x:f>IF(A9="","",IF(OR(A9&lt;$F$7,A9&gt;$F$8),"外れ値候補",""))</x:f>
      </x:c>
      <x:c r="K9" s="12" t="str">
        <x:f>IF(B9="","",IF(OR(B9&lt;$G$7,B9&gt;$G$8),"外れ値候補",""))</x:f>
      </x:c>
      <x:c r="L9" s="12" t="str">
        <x:f>IF(C9="","",IF(OR(C9&lt;$H$7,C9&gt;$H$8),"外れ値候補",""))</x:f>
      </x:c>
      <x:c r="M9" s="2"/>
      <x:c r="N9" s="2"/>
      <x:c r="P9" t="n">
        <x:v>1</x:v>
      </x:c>
      <x:c r="S9" t="n">
        <x:f>F3</x:f>
        <x:v>99.775</x:v>
      </x:c>
    </x:row>
    <x:row r="10" ht="26" customHeight="1">
      <x:c r="A10" s="10" t="n">
        <x:v>100.3</x:v>
      </x:c>
      <x:c r="B10" s="10" t="n">
        <x:v>101</x:v>
      </x:c>
      <x:c r="C10" s="10" t="n">
        <x:v>100.2</x:v>
      </x:c>
      <x:c r="D10" s="2"/>
      <x:c r="E10" s="9" t="str">
        <x:v>上ひげ</x:v>
      </x:c>
      <x:c r="F10" s="11" t="n">
        <x:f>_xlfn.MAXIFS($A$2:$A$13,$A$2:$A$13,"&gt;="&amp;F7,$A$2:$A$13,"&lt;="&amp;F8)</x:f>
        <x:v>100.7</x:v>
      </x:c>
      <x:c r="G10" s="11" t="n">
        <x:f>_xlfn.MAXIFS($B$2:$B$13,$B$2:$B$13,"&gt;="&amp;G7,$B$2:$B$13,"&lt;="&amp;G8)</x:f>
        <x:v>102</x:v>
      </x:c>
      <x:c r="H10" s="11" t="n">
        <x:f>_xlfn.MAXIFS($C$2:$C$13,$C$2:$C$13,"&gt;="&amp;H7,$C$2:$C$13,"&lt;="&amp;H8)</x:f>
        <x:v>100.4</x:v>
      </x:c>
      <x:c r="I10" s="2"/>
      <x:c r="J10" s="12" t="str">
        <x:f>IF(A10="","",IF(OR(A10&lt;$F$7,A10&gt;$F$8),"外れ値候補",""))</x:f>
      </x:c>
      <x:c r="K10" s="12" t="str">
        <x:f>IF(B10="","",IF(OR(B10&lt;$G$7,B10&gt;$G$8),"外れ値候補",""))</x:f>
      </x:c>
      <x:c r="L10" s="12" t="str">
        <x:f>IF(C10="","",IF(OR(C10&lt;$H$7,C10&gt;$H$8),"外れ値候補",""))</x:f>
      </x:c>
      <x:c r="M10" s="2"/>
      <x:c r="N10" s="2"/>
      <x:c r="P10" t="n">
        <x:v>1</x:v>
      </x:c>
      <x:c r="S10" t="n">
        <x:f>F9</x:f>
        <x:v>99.2</x:v>
      </x:c>
    </x:row>
    <x:row r="11" ht="26" customHeight="1">
      <x:c r="A11" s="10" t="n">
        <x:v>100.4</x:v>
      </x:c>
      <x:c r="B11" s="10" t="n">
        <x:v>101.3</x:v>
      </x:c>
      <x:c r="C11" s="10" t="n">
        <x:v>100.3</x:v>
      </x:c>
      <x:c r="D11" s="2"/>
      <x:c r="E11" s="2"/>
      <x:c r="F11" s="2"/>
      <x:c r="G11" s="2"/>
      <x:c r="H11" s="2"/>
      <x:c r="I11" s="2"/>
      <x:c r="J11" s="12" t="str">
        <x:f>IF(A11="","",IF(OR(A11&lt;$F$7,A11&gt;$F$8),"外れ値候補",""))</x:f>
      </x:c>
      <x:c r="K11" s="12" t="str">
        <x:f>IF(B11="","",IF(OR(B11&lt;$G$7,B11&gt;$G$8),"外れ値候補",""))</x:f>
      </x:c>
      <x:c r="L11" s="12" t="str">
        <x:f>IF(C11="","",IF(OR(C11&lt;$H$7,C11&gt;$H$8),"外れ値候補",""))</x:f>
      </x:c>
      <x:c r="M11" s="2"/>
      <x:c r="N11" s="2"/>
      <x:c r="P11" t="n">
        <x:v>1</x:v>
      </x:c>
      <x:c r="T11" t="n">
        <x:f>F5</x:f>
        <x:v>100.325</x:v>
      </x:c>
    </x:row>
    <x:row r="12" ht="26" customHeight="1">
      <x:c r="A12" s="10" t="n">
        <x:v>100.5</x:v>
      </x:c>
      <x:c r="B12" s="10" t="n">
        <x:v>101.6</x:v>
      </x:c>
      <x:c r="C12" s="10" t="n">
        <x:v>100.4</x:v>
      </x:c>
      <x:c r="D12" s="2"/>
      <x:c r="E12" s="2"/>
      <x:c r="F12" s="2"/>
      <x:c r="G12" s="2"/>
      <x:c r="H12" s="2"/>
      <x:c r="I12" s="2"/>
      <x:c r="J12" s="12" t="str">
        <x:f>IF(A12="","",IF(OR(A12&lt;$F$7,A12&gt;$F$8),"外れ値候補",""))</x:f>
      </x:c>
      <x:c r="K12" s="12" t="str">
        <x:f>IF(B12="","",IF(OR(B12&lt;$G$7,B12&gt;$G$8),"外れ値候補",""))</x:f>
      </x:c>
      <x:c r="L12" s="12" t="str">
        <x:f>IF(C12="","",IF(OR(C12&lt;$H$7,C12&gt;$H$8),"外れ値候補",""))</x:f>
      </x:c>
      <x:c r="M12" s="2"/>
      <x:c r="N12" s="2"/>
      <x:c r="P12" t="n">
        <x:v>1</x:v>
      </x:c>
      <x:c r="T12" t="n">
        <x:f>F10</x:f>
        <x:v>100.7</x:v>
      </x:c>
    </x:row>
    <x:row r="13" ht="26" customHeight="1">
      <x:c r="A13" s="10" t="n">
        <x:v>100.7</x:v>
      </x:c>
      <x:c r="B13" s="10" t="n">
        <x:v>102</x:v>
      </x:c>
      <x:c r="C13" s="10" t="n">
        <x:v>103.5</x:v>
      </x:c>
      <x:c r="D13" s="2"/>
      <x:c r="E13" s="2"/>
      <x:c r="F13" s="2"/>
      <x:c r="G13" s="2"/>
      <x:c r="H13" s="2"/>
      <x:c r="I13" s="2"/>
      <x:c r="J13" s="12" t="str">
        <x:f>IF(A13="","",IF(OR(A13&lt;$F$7,A13&gt;$F$8),"外れ値候補",""))</x:f>
      </x:c>
      <x:c r="K13" s="12" t="str">
        <x:f>IF(B13="","",IF(OR(B13&lt;$G$7,B13&gt;$G$8),"外れ値候補",""))</x:f>
      </x:c>
      <x:c r="L13" s="12" t="str">
        <x:f>IF(C13="","",IF(OR(C13&lt;$H$7,C13&gt;$H$8),"外れ値候補",""))</x:f>
        <x:v>外れ値候補</x:v>
      </x:c>
      <x:c r="M13" s="2"/>
      <x:c r="N13" s="2"/>
      <x:c r="P13" t="n">
        <x:v>0.87</x:v>
      </x:c>
      <x:c r="U13" t="n">
        <x:f>F9</x:f>
        <x:v>99.2</x:v>
      </x:c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P14" t="n">
        <x:v>1.13</x:v>
      </x:c>
      <x:c r="U14" t="n">
        <x:f>F9</x:f>
        <x:v>99.2</x:v>
      </x:c>
    </x:row>
    <x:row r="15" ht="26" customHeight="1">
      <x:c r="A15" s="17" t="str">
        <x:v>設備A～Cのデータを置き換えて使用してください。青いセルA2:C13が入力欄です。</x:v>
      </x:c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P15" t="n">
        <x:v>0.87</x:v>
      </x:c>
      <x:c r="V15" t="n">
        <x:f>F10</x:f>
        <x:v>100.7</x:v>
      </x:c>
    </x:row>
    <x:row r="16" ht="26" customHeight="1">
      <x:c r="A16" s="17" t="str">
        <x:v>QUARTILE.INC方式。箱・ひげ・外れ値候補は、数式と散布図で描く箱ひげ図です。</x:v>
      </x:c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P16" t="n">
        <x:v>1.13</x:v>
      </x:c>
      <x:c r="V16" t="n">
        <x:f>F10</x:f>
        <x:v>100.7</x:v>
      </x:c>
    </x:row>
    <x:row r="17" ht="26" customHeight="1">
      <x:c r="A17" s="17" t="str">
        <x:v>Excel標準の「箱ひげ図」系列ではありません。標準グラフと四分位数計算法を混同しないでください。</x:v>
      </x:c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P17" t="n">
        <x:v>1</x:v>
      </x:c>
      <x:c r="W17" t="e">
        <x:f>IF(OR(A2&lt;$F$7,A2&gt;$F$8),A2+0.008*(MAX($A$2:$C$13)-MIN($A$2:$C$13)),NA())</x:f>
        <x:v>#N/A</x:v>
      </x:c>
    </x:row>
    <x:row r="18" ht="26" customHeight="1">
      <x:c r="A18" s="17" t="str">
        <x:v>1＝設備A、2＝設備B、3＝設備C。各設備12個の数値を入力してください。単位はmmです。</x:v>
      </x:c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P18" t="n">
        <x:v>1.028</x:v>
      </x:c>
      <x:c r="W18" t="e">
        <x:f>IF(OR(A2&lt;F$7,A2&gt;F$8),A2,NA())</x:f>
        <x:v>#N/A</x:v>
      </x:c>
    </x:row>
    <x:row r="19" ht="26" customHeight="1">
      <x:c r="A19" s="17" t="str">
        <x:v>変更後の寸法が縦軸の範囲外にある場合は、Excelで縦軸の最小値・最大値を調整してください。</x:v>
      </x:c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P19" t="n">
        <x:v>1</x:v>
      </x:c>
      <x:c r="W19" t="e">
        <x:f>IF(OR(A2&lt;$F$7,A2&gt;$F$8),A2-0.008*(MAX($A$2:$C$13)-MIN($A$2:$C$13)),NA())</x:f>
        <x:v>#N/A</x:v>
      </x:c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P20" t="n">
        <x:v>0.972</x:v>
      </x:c>
      <x:c r="W20" t="e">
        <x:f>IF(OR(A2&lt;$F$7,A2&gt;$F$8),A2,NA())</x:f>
        <x:v>#N/A</x:v>
      </x:c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P21" t="n">
        <x:v>1</x:v>
      </x:c>
      <x:c r="W21" t="e">
        <x:f>IF(OR(A2&lt;$F$7,A2&gt;$F$8),A2+0.008*(MAX($A$2:$C$13)-MIN($A$2:$C$13)),NA())</x:f>
        <x:v>#N/A</x:v>
      </x:c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P22" t="n">
        <x:v>1</x:v>
      </x:c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P23" t="n">
        <x:v>1</x:v>
      </x:c>
      <x:c r="W23" t="e">
        <x:f>IF(OR(A3&lt;$F$7,A3&gt;$F$8),A3+0.008*(MAX($A$2:$C$13)-MIN($A$2:$C$13)),NA())</x:f>
        <x:v>#N/A</x:v>
      </x:c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P24" t="n">
        <x:v>1.028</x:v>
      </x:c>
      <x:c r="W24" t="e">
        <x:f>IF(OR(A3&lt;F$7,A3&gt;F$8),A3,NA())</x:f>
        <x:v>#N/A</x:v>
      </x:c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P25" t="n">
        <x:v>1</x:v>
      </x:c>
      <x:c r="W25" t="e">
        <x:f>IF(OR(A3&lt;$F$7,A3&gt;$F$8),A3-0.008*(MAX($A$2:$C$13)-MIN($A$2:$C$13)),NA())</x:f>
        <x:v>#N/A</x:v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P26" t="n">
        <x:v>0.972</x:v>
      </x:c>
      <x:c r="W26" t="e">
        <x:f>IF(OR(A3&lt;$F$7,A3&gt;$F$8),A3,NA())</x:f>
        <x:v>#N/A</x:v>
      </x:c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P27" t="n">
        <x:v>1</x:v>
      </x:c>
      <x:c r="W27" t="e">
        <x:f>IF(OR(A3&lt;$F$7,A3&gt;$F$8),A3+0.008*(MAX($A$2:$C$13)-MIN($A$2:$C$13)),NA())</x:f>
        <x:v>#N/A</x:v>
      </x:c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P28" t="n">
        <x:v>1</x:v>
      </x:c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P29" t="n">
        <x:v>1</x:v>
      </x:c>
      <x:c r="W29" t="e">
        <x:f>IF(OR(A4&lt;$F$7,A4&gt;$F$8),A4+0.008*(MAX($A$2:$C$13)-MIN($A$2:$C$13)),NA())</x:f>
        <x:v>#N/A</x:v>
      </x:c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P30" t="n">
        <x:v>1.028</x:v>
      </x:c>
      <x:c r="W30" t="e">
        <x:f>IF(OR(A4&lt;F$7,A4&gt;F$8),A4,NA())</x:f>
        <x:v>#N/A</x:v>
      </x:c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P31" t="n">
        <x:v>1</x:v>
      </x:c>
      <x:c r="W31" t="e">
        <x:f>IF(OR(A4&lt;$F$7,A4&gt;$F$8),A4-0.008*(MAX($A$2:$C$13)-MIN($A$2:$C$13)),NA())</x:f>
        <x:v>#N/A</x:v>
      </x:c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P32" t="n">
        <x:v>0.972</x:v>
      </x:c>
      <x:c r="W32" t="e">
        <x:f>IF(OR(A4&lt;$F$7,A4&gt;$F$8),A4,NA())</x:f>
        <x:v>#N/A</x:v>
      </x:c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P33" t="n">
        <x:v>1</x:v>
      </x:c>
      <x:c r="W33" t="e">
        <x:f>IF(OR(A4&lt;$F$7,A4&gt;$F$8),A4+0.008*(MAX($A$2:$C$13)-MIN($A$2:$C$13)),NA())</x:f>
        <x:v>#N/A</x:v>
      </x:c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P34" t="n">
        <x:v>1</x:v>
      </x:c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P35" t="n">
        <x:v>1</x:v>
      </x:c>
      <x:c r="W35" t="e">
        <x:f>IF(OR(A5&lt;$F$7,A5&gt;$F$8),A5+0.008*(MAX($A$2:$C$13)-MIN($A$2:$C$13)),NA())</x:f>
        <x:v>#N/A</x:v>
      </x:c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P36" t="n">
        <x:v>1.028</x:v>
      </x:c>
      <x:c r="W36" t="e">
        <x:f>IF(OR(A5&lt;F$7,A5&gt;F$8),A5,NA())</x:f>
        <x:v>#N/A</x:v>
      </x:c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P37" t="n">
        <x:v>1</x:v>
      </x:c>
      <x:c r="W37" t="e">
        <x:f>IF(OR(A5&lt;$F$7,A5&gt;$F$8),A5-0.008*(MAX($A$2:$C$13)-MIN($A$2:$C$13)),NA())</x:f>
        <x:v>#N/A</x:v>
      </x:c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P38" t="n">
        <x:v>0.972</x:v>
      </x:c>
      <x:c r="W38" t="e">
        <x:f>IF(OR(A5&lt;$F$7,A5&gt;$F$8),A5,NA())</x:f>
        <x:v>#N/A</x:v>
      </x:c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P39" t="n">
        <x:v>1</x:v>
      </x:c>
      <x:c r="W39" t="e">
        <x:f>IF(OR(A5&lt;$F$7,A5&gt;$F$8),A5+0.008*(MAX($A$2:$C$13)-MIN($A$2:$C$13)),NA())</x:f>
        <x:v>#N/A</x:v>
      </x:c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P40" t="n">
        <x:v>1</x:v>
      </x:c>
    </x:row>
    <x:row r="41" ht="26" customHeight="1">
      <x:c r="A41" s="17" t="str">
        <x:v>関数の仕様：Microsoft QUARTILE.INC／https://support.microsoft.com/ja-jp/excel/functions/quartile-inc-function</x:v>
      </x:c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  <x:c r="N41" s="17"/>
      <x:c r="P41" t="n">
        <x:v>1</x:v>
      </x:c>
      <x:c r="W41" t="e">
        <x:f>IF(OR(A6&lt;$F$7,A6&gt;$F$8),A6+0.008*(MAX($A$2:$C$13)-MIN($A$2:$C$13)),NA())</x:f>
        <x:v>#N/A</x:v>
      </x:c>
    </x:row>
    <x:row r="42">
      <x:c r="P42" t="n">
        <x:v>1.028</x:v>
      </x:c>
      <x:c r="W42" t="e">
        <x:f>IF(OR(A6&lt;F$7,A6&gt;F$8),A6,NA())</x:f>
        <x:v>#N/A</x:v>
      </x:c>
    </x:row>
    <x:row r="43">
      <x:c r="P43" t="n">
        <x:v>1</x:v>
      </x:c>
      <x:c r="W43" t="e">
        <x:f>IF(OR(A6&lt;$F$7,A6&gt;$F$8),A6-0.008*(MAX($A$2:$C$13)-MIN($A$2:$C$13)),NA())</x:f>
        <x:v>#N/A</x:v>
      </x:c>
    </x:row>
    <x:row r="44">
      <x:c r="P44" t="n">
        <x:v>0.972</x:v>
      </x:c>
      <x:c r="W44" t="e">
        <x:f>IF(OR(A6&lt;$F$7,A6&gt;$F$8),A6,NA())</x:f>
        <x:v>#N/A</x:v>
      </x:c>
    </x:row>
    <x:row r="45">
      <x:c r="P45" t="n">
        <x:v>1</x:v>
      </x:c>
      <x:c r="W45" t="e">
        <x:f>IF(OR(A6&lt;$F$7,A6&gt;$F$8),A6+0.008*(MAX($A$2:$C$13)-MIN($A$2:$C$13)),NA())</x:f>
        <x:v>#N/A</x:v>
      </x:c>
    </x:row>
    <x:row r="46">
      <x:c r="P46" t="n">
        <x:v>1</x:v>
      </x:c>
    </x:row>
    <x:row r="47">
      <x:c r="P47" t="n">
        <x:v>1</x:v>
      </x:c>
      <x:c r="W47" t="e">
        <x:f>IF(OR(A7&lt;$F$7,A7&gt;$F$8),A7+0.008*(MAX($A$2:$C$13)-MIN($A$2:$C$13)),NA())</x:f>
        <x:v>#N/A</x:v>
      </x:c>
    </x:row>
    <x:row r="48">
      <x:c r="P48" t="n">
        <x:v>1.028</x:v>
      </x:c>
      <x:c r="W48" t="e">
        <x:f>IF(OR(A7&lt;F$7,A7&gt;F$8),A7,NA())</x:f>
        <x:v>#N/A</x:v>
      </x:c>
    </x:row>
    <x:row r="49">
      <x:c r="P49" t="n">
        <x:v>1</x:v>
      </x:c>
      <x:c r="W49" t="e">
        <x:f>IF(OR(A7&lt;$F$7,A7&gt;$F$8),A7-0.008*(MAX($A$2:$C$13)-MIN($A$2:$C$13)),NA())</x:f>
        <x:v>#N/A</x:v>
      </x:c>
    </x:row>
    <x:row r="50">
      <x:c r="P50" t="n">
        <x:v>0.972</x:v>
      </x:c>
      <x:c r="W50" t="e">
        <x:f>IF(OR(A7&lt;$F$7,A7&gt;$F$8),A7,NA())</x:f>
        <x:v>#N/A</x:v>
      </x:c>
    </x:row>
    <x:row r="51">
      <x:c r="P51" t="n">
        <x:v>1</x:v>
      </x:c>
      <x:c r="W51" t="e">
        <x:f>IF(OR(A7&lt;$F$7,A7&gt;$F$8),A7+0.008*(MAX($A$2:$C$13)-MIN($A$2:$C$13)),NA())</x:f>
        <x:v>#N/A</x:v>
      </x:c>
    </x:row>
    <x:row r="52">
      <x:c r="P52" t="n">
        <x:v>1</x:v>
      </x:c>
    </x:row>
    <x:row r="53">
      <x:c r="P53" t="n">
        <x:v>1</x:v>
      </x:c>
      <x:c r="W53" t="e">
        <x:f>IF(OR(A8&lt;$F$7,A8&gt;$F$8),A8+0.008*(MAX($A$2:$C$13)-MIN($A$2:$C$13)),NA())</x:f>
        <x:v>#N/A</x:v>
      </x:c>
    </x:row>
    <x:row r="54">
      <x:c r="P54" t="n">
        <x:v>1.028</x:v>
      </x:c>
      <x:c r="W54" t="e">
        <x:f>IF(OR(A8&lt;F$7,A8&gt;F$8),A8,NA())</x:f>
        <x:v>#N/A</x:v>
      </x:c>
    </x:row>
    <x:row r="55">
      <x:c r="P55" t="n">
        <x:v>1</x:v>
      </x:c>
      <x:c r="W55" t="e">
        <x:f>IF(OR(A8&lt;$F$7,A8&gt;$F$8),A8-0.008*(MAX($A$2:$C$13)-MIN($A$2:$C$13)),NA())</x:f>
        <x:v>#N/A</x:v>
      </x:c>
    </x:row>
    <x:row r="56">
      <x:c r="P56" t="n">
        <x:v>0.972</x:v>
      </x:c>
      <x:c r="W56" t="e">
        <x:f>IF(OR(A8&lt;$F$7,A8&gt;$F$8),A8,NA())</x:f>
        <x:v>#N/A</x:v>
      </x:c>
    </x:row>
    <x:row r="57">
      <x:c r="P57" t="n">
        <x:v>1</x:v>
      </x:c>
      <x:c r="W57" t="e">
        <x:f>IF(OR(A8&lt;$F$7,A8&gt;$F$8),A8+0.008*(MAX($A$2:$C$13)-MIN($A$2:$C$13)),NA())</x:f>
        <x:v>#N/A</x:v>
      </x:c>
    </x:row>
    <x:row r="58">
      <x:c r="P58" t="n">
        <x:v>1</x:v>
      </x:c>
    </x:row>
    <x:row r="59">
      <x:c r="P59" t="n">
        <x:v>1</x:v>
      </x:c>
      <x:c r="W59" t="e">
        <x:f>IF(OR(A9&lt;$F$7,A9&gt;$F$8),A9+0.008*(MAX($A$2:$C$13)-MIN($A$2:$C$13)),NA())</x:f>
        <x:v>#N/A</x:v>
      </x:c>
    </x:row>
    <x:row r="60">
      <x:c r="P60" t="n">
        <x:v>1.028</x:v>
      </x:c>
      <x:c r="W60" t="e">
        <x:f>IF(OR(A9&lt;F$7,A9&gt;F$8),A9,NA())</x:f>
        <x:v>#N/A</x:v>
      </x:c>
    </x:row>
    <x:row r="61">
      <x:c r="P61" t="n">
        <x:v>1</x:v>
      </x:c>
      <x:c r="W61" t="e">
        <x:f>IF(OR(A9&lt;$F$7,A9&gt;$F$8),A9-0.008*(MAX($A$2:$C$13)-MIN($A$2:$C$13)),NA())</x:f>
        <x:v>#N/A</x:v>
      </x:c>
    </x:row>
    <x:row r="62">
      <x:c r="P62" t="n">
        <x:v>0.972</x:v>
      </x:c>
      <x:c r="W62" t="e">
        <x:f>IF(OR(A9&lt;$F$7,A9&gt;$F$8),A9,NA())</x:f>
        <x:v>#N/A</x:v>
      </x:c>
    </x:row>
    <x:row r="63">
      <x:c r="P63" t="n">
        <x:v>1</x:v>
      </x:c>
      <x:c r="W63" t="e">
        <x:f>IF(OR(A9&lt;$F$7,A9&gt;$F$8),A9+0.008*(MAX($A$2:$C$13)-MIN($A$2:$C$13)),NA())</x:f>
        <x:v>#N/A</x:v>
      </x:c>
    </x:row>
    <x:row r="64">
      <x:c r="P64" t="n">
        <x:v>1</x:v>
      </x:c>
    </x:row>
    <x:row r="65">
      <x:c r="P65" t="n">
        <x:v>1</x:v>
      </x:c>
      <x:c r="W65" t="e">
        <x:f>IF(OR(A10&lt;$F$7,A10&gt;$F$8),A10+0.008*(MAX($A$2:$C$13)-MIN($A$2:$C$13)),NA())</x:f>
        <x:v>#N/A</x:v>
      </x:c>
    </x:row>
    <x:row r="66">
      <x:c r="P66" t="n">
        <x:v>1.028</x:v>
      </x:c>
      <x:c r="W66" t="e">
        <x:f>IF(OR(A10&lt;F$7,A10&gt;F$8),A10,NA())</x:f>
        <x:v>#N/A</x:v>
      </x:c>
    </x:row>
    <x:row r="67">
      <x:c r="P67" t="n">
        <x:v>1</x:v>
      </x:c>
      <x:c r="W67" t="e">
        <x:f>IF(OR(A10&lt;$F$7,A10&gt;$F$8),A10-0.008*(MAX($A$2:$C$13)-MIN($A$2:$C$13)),NA())</x:f>
        <x:v>#N/A</x:v>
      </x:c>
    </x:row>
    <x:row r="68">
      <x:c r="P68" t="n">
        <x:v>0.972</x:v>
      </x:c>
      <x:c r="W68" t="e">
        <x:f>IF(OR(A10&lt;$F$7,A10&gt;$F$8),A10,NA())</x:f>
        <x:v>#N/A</x:v>
      </x:c>
    </x:row>
    <x:row r="69">
      <x:c r="P69" t="n">
        <x:v>1</x:v>
      </x:c>
      <x:c r="W69" t="e">
        <x:f>IF(OR(A10&lt;$F$7,A10&gt;$F$8),A10+0.008*(MAX($A$2:$C$13)-MIN($A$2:$C$13)),NA())</x:f>
        <x:v>#N/A</x:v>
      </x:c>
    </x:row>
    <x:row r="70">
      <x:c r="P70" t="n">
        <x:v>1</x:v>
      </x:c>
    </x:row>
    <x:row r="71">
      <x:c r="P71" t="n">
        <x:v>1</x:v>
      </x:c>
      <x:c r="W71" t="e">
        <x:f>IF(OR(A11&lt;$F$7,A11&gt;$F$8),A11+0.008*(MAX($A$2:$C$13)-MIN($A$2:$C$13)),NA())</x:f>
        <x:v>#N/A</x:v>
      </x:c>
    </x:row>
    <x:row r="72">
      <x:c r="P72" t="n">
        <x:v>1.028</x:v>
      </x:c>
      <x:c r="W72" t="e">
        <x:f>IF(OR(A11&lt;F$7,A11&gt;F$8),A11,NA())</x:f>
        <x:v>#N/A</x:v>
      </x:c>
    </x:row>
    <x:row r="73">
      <x:c r="P73" t="n">
        <x:v>1</x:v>
      </x:c>
      <x:c r="W73" t="e">
        <x:f>IF(OR(A11&lt;$F$7,A11&gt;$F$8),A11-0.008*(MAX($A$2:$C$13)-MIN($A$2:$C$13)),NA())</x:f>
        <x:v>#N/A</x:v>
      </x:c>
    </x:row>
    <x:row r="74">
      <x:c r="P74" t="n">
        <x:v>0.972</x:v>
      </x:c>
      <x:c r="W74" t="e">
        <x:f>IF(OR(A11&lt;$F$7,A11&gt;$F$8),A11,NA())</x:f>
        <x:v>#N/A</x:v>
      </x:c>
    </x:row>
    <x:row r="75">
      <x:c r="P75" t="n">
        <x:v>1</x:v>
      </x:c>
      <x:c r="W75" t="e">
        <x:f>IF(OR(A11&lt;$F$7,A11&gt;$F$8),A11+0.008*(MAX($A$2:$C$13)-MIN($A$2:$C$13)),NA())</x:f>
        <x:v>#N/A</x:v>
      </x:c>
    </x:row>
    <x:row r="76">
      <x:c r="P76" t="n">
        <x:v>1</x:v>
      </x:c>
    </x:row>
    <x:row r="77">
      <x:c r="P77" t="n">
        <x:v>1</x:v>
      </x:c>
      <x:c r="W77" t="e">
        <x:f>IF(OR(A12&lt;$F$7,A12&gt;$F$8),A12+0.008*(MAX($A$2:$C$13)-MIN($A$2:$C$13)),NA())</x:f>
        <x:v>#N/A</x:v>
      </x:c>
    </x:row>
    <x:row r="78">
      <x:c r="P78" t="n">
        <x:v>1.028</x:v>
      </x:c>
      <x:c r="W78" t="e">
        <x:f>IF(OR(A12&lt;F$7,A12&gt;F$8),A12,NA())</x:f>
        <x:v>#N/A</x:v>
      </x:c>
    </x:row>
    <x:row r="79">
      <x:c r="P79" t="n">
        <x:v>1</x:v>
      </x:c>
      <x:c r="W79" t="e">
        <x:f>IF(OR(A12&lt;$F$7,A12&gt;$F$8),A12-0.008*(MAX($A$2:$C$13)-MIN($A$2:$C$13)),NA())</x:f>
        <x:v>#N/A</x:v>
      </x:c>
    </x:row>
    <x:row r="80">
      <x:c r="P80" t="n">
        <x:v>0.972</x:v>
      </x:c>
      <x:c r="W80" t="e">
        <x:f>IF(OR(A12&lt;$F$7,A12&gt;$F$8),A12,NA())</x:f>
        <x:v>#N/A</x:v>
      </x:c>
    </x:row>
    <x:row r="81">
      <x:c r="P81" t="n">
        <x:v>1</x:v>
      </x:c>
      <x:c r="W81" t="e">
        <x:f>IF(OR(A12&lt;$F$7,A12&gt;$F$8),A12+0.008*(MAX($A$2:$C$13)-MIN($A$2:$C$13)),NA())</x:f>
        <x:v>#N/A</x:v>
      </x:c>
    </x:row>
    <x:row r="82">
      <x:c r="P82" t="n">
        <x:v>1</x:v>
      </x:c>
    </x:row>
    <x:row r="83">
      <x:c r="P83" t="n">
        <x:v>1</x:v>
      </x:c>
      <x:c r="W83" t="e">
        <x:f>IF(OR(A13&lt;$F$7,A13&gt;$F$8),A13+0.008*(MAX($A$2:$C$13)-MIN($A$2:$C$13)),NA())</x:f>
        <x:v>#N/A</x:v>
      </x:c>
    </x:row>
    <x:row r="84">
      <x:c r="P84" t="n">
        <x:v>1.028</x:v>
      </x:c>
      <x:c r="W84" t="e">
        <x:f>IF(OR(A13&lt;F$7,A13&gt;F$8),A13,NA())</x:f>
        <x:v>#N/A</x:v>
      </x:c>
    </x:row>
    <x:row r="85">
      <x:c r="P85" t="n">
        <x:v>1</x:v>
      </x:c>
      <x:c r="W85" t="e">
        <x:f>IF(OR(A13&lt;$F$7,A13&gt;$F$8),A13-0.008*(MAX($A$2:$C$13)-MIN($A$2:$C$13)),NA())</x:f>
        <x:v>#N/A</x:v>
      </x:c>
    </x:row>
    <x:row r="86">
      <x:c r="P86" t="n">
        <x:v>0.972</x:v>
      </x:c>
      <x:c r="W86" t="e">
        <x:f>IF(OR(A13&lt;$F$7,A13&gt;$F$8),A13,NA())</x:f>
        <x:v>#N/A</x:v>
      </x:c>
    </x:row>
    <x:row r="87">
      <x:c r="P87" t="n">
        <x:v>1</x:v>
      </x:c>
      <x:c r="W87" t="e">
        <x:f>IF(OR(A13&lt;$F$7,A13&gt;$F$8),A13+0.008*(MAX($A$2:$C$13)-MIN($A$2:$C$13)),NA())</x:f>
        <x:v>#N/A</x:v>
      </x:c>
    </x:row>
    <x:row r="88">
      <x:c r="P88" t="n">
        <x:v>1</x:v>
      </x:c>
    </x:row>
    <x:row r="89">
      <x:c r="P89" t="n">
        <x:v>1.77</x:v>
      </x:c>
      <x:c r="X89" t="n">
        <x:f>G3</x:f>
        <x:v>99.35</x:v>
      </x:c>
    </x:row>
    <x:row r="90">
      <x:c r="P90" t="n">
        <x:v>2.23</x:v>
      </x:c>
      <x:c r="X90" t="n">
        <x:f>G3</x:f>
        <x:v>99.35</x:v>
      </x:c>
    </x:row>
    <x:row r="91">
      <x:c r="P91" t="n">
        <x:v>2.23</x:v>
      </x:c>
      <x:c r="X91" t="n">
        <x:f>G5</x:f>
        <x:v>101.075</x:v>
      </x:c>
    </x:row>
    <x:row r="92">
      <x:c r="P92" t="n">
        <x:v>1.77</x:v>
      </x:c>
      <x:c r="X92" t="n">
        <x:f>G5</x:f>
        <x:v>101.075</x:v>
      </x:c>
    </x:row>
    <x:row r="93">
      <x:c r="P93" t="n">
        <x:v>1.77</x:v>
      </x:c>
      <x:c r="X93" t="n">
        <x:f>G3</x:f>
        <x:v>99.35</x:v>
      </x:c>
    </x:row>
    <x:row r="94">
      <x:c r="P94" t="n">
        <x:v>1.77</x:v>
      </x:c>
      <x:c r="Y94" t="n">
        <x:f>G4</x:f>
        <x:v>100.2</x:v>
      </x:c>
    </x:row>
    <x:row r="95">
      <x:c r="P95" t="n">
        <x:v>2.23</x:v>
      </x:c>
      <x:c r="Y95" t="n">
        <x:f>G4</x:f>
        <x:v>100.2</x:v>
      </x:c>
    </x:row>
    <x:row r="96">
      <x:c r="P96" t="n">
        <x:v>2</x:v>
      </x:c>
      <x:c r="Z96" t="n">
        <x:f>G3</x:f>
        <x:v>99.35</x:v>
      </x:c>
    </x:row>
    <x:row r="97">
      <x:c r="P97" t="n">
        <x:v>2</x:v>
      </x:c>
      <x:c r="Z97" t="n">
        <x:f>G9</x:f>
        <x:v>98.5</x:v>
      </x:c>
    </x:row>
    <x:row r="98">
      <x:c r="P98" t="n">
        <x:v>2</x:v>
      </x:c>
      <x:c r="AA98" t="n">
        <x:f>G5</x:f>
        <x:v>101.075</x:v>
      </x:c>
    </x:row>
    <x:row r="99">
      <x:c r="P99" t="n">
        <x:v>2</x:v>
      </x:c>
      <x:c r="AA99" t="n">
        <x:f>G10</x:f>
        <x:v>102</x:v>
      </x:c>
    </x:row>
    <x:row r="100">
      <x:c r="P100" t="n">
        <x:v>1.87</x:v>
      </x:c>
      <x:c r="AB100" t="n">
        <x:f>G9</x:f>
        <x:v>98.5</x:v>
      </x:c>
    </x:row>
    <x:row r="101">
      <x:c r="P101" t="n">
        <x:v>2.13</x:v>
      </x:c>
      <x:c r="AB101" t="n">
        <x:f>G9</x:f>
        <x:v>98.5</x:v>
      </x:c>
    </x:row>
    <x:row r="102">
      <x:c r="P102" t="n">
        <x:v>1.87</x:v>
      </x:c>
      <x:c r="AC102" t="n">
        <x:f>G10</x:f>
        <x:v>102</x:v>
      </x:c>
    </x:row>
    <x:row r="103">
      <x:c r="P103" t="n">
        <x:v>2.13</x:v>
      </x:c>
      <x:c r="AC103" t="n">
        <x:f>G10</x:f>
        <x:v>102</x:v>
      </x:c>
    </x:row>
    <x:row r="104">
      <x:c r="P104" t="n">
        <x:v>2</x:v>
      </x:c>
      <x:c r="AD104" t="e">
        <x:f>IF(OR(B2&lt;$G$7,B2&gt;$G$8),B2+0.008*(MAX($A$2:$C$13)-MIN($A$2:$C$13)),NA())</x:f>
        <x:v>#N/A</x:v>
      </x:c>
    </x:row>
    <x:row r="105">
      <x:c r="P105" t="n">
        <x:v>2.028</x:v>
      </x:c>
      <x:c r="AD105" t="e">
        <x:f>IF(OR(B2&lt;G$7,B2&gt;G$8),B2,NA())</x:f>
        <x:v>#N/A</x:v>
      </x:c>
    </x:row>
    <x:row r="106">
      <x:c r="P106" t="n">
        <x:v>2</x:v>
      </x:c>
      <x:c r="AD106" t="e">
        <x:f>IF(OR(B2&lt;$G$7,B2&gt;$G$8),B2-0.008*(MAX($A$2:$C$13)-MIN($A$2:$C$13)),NA())</x:f>
        <x:v>#N/A</x:v>
      </x:c>
    </x:row>
    <x:row r="107">
      <x:c r="P107" t="n">
        <x:v>1.972</x:v>
      </x:c>
      <x:c r="AD107" t="e">
        <x:f>IF(OR(B2&lt;$G$7,B2&gt;$G$8),B2,NA())</x:f>
        <x:v>#N/A</x:v>
      </x:c>
    </x:row>
    <x:row r="108">
      <x:c r="P108" t="n">
        <x:v>2</x:v>
      </x:c>
      <x:c r="AD108" t="e">
        <x:f>IF(OR(B2&lt;$G$7,B2&gt;$G$8),B2+0.008*(MAX($A$2:$C$13)-MIN($A$2:$C$13)),NA())</x:f>
        <x:v>#N/A</x:v>
      </x:c>
    </x:row>
    <x:row r="109">
      <x:c r="P109" t="n">
        <x:v>2</x:v>
      </x:c>
    </x:row>
    <x:row r="110">
      <x:c r="P110" t="n">
        <x:v>2</x:v>
      </x:c>
      <x:c r="AD110" t="e">
        <x:f>IF(OR(B3&lt;$G$7,B3&gt;$G$8),B3+0.008*(MAX($A$2:$C$13)-MIN($A$2:$C$13)),NA())</x:f>
        <x:v>#N/A</x:v>
      </x:c>
    </x:row>
    <x:row r="111">
      <x:c r="P111" t="n">
        <x:v>2.028</x:v>
      </x:c>
      <x:c r="AD111" t="e">
        <x:f>IF(OR(B3&lt;G$7,B3&gt;G$8),B3,NA())</x:f>
        <x:v>#N/A</x:v>
      </x:c>
    </x:row>
    <x:row r="112">
      <x:c r="P112" t="n">
        <x:v>2</x:v>
      </x:c>
      <x:c r="AD112" t="e">
        <x:f>IF(OR(B3&lt;$G$7,B3&gt;$G$8),B3-0.008*(MAX($A$2:$C$13)-MIN($A$2:$C$13)),NA())</x:f>
        <x:v>#N/A</x:v>
      </x:c>
    </x:row>
    <x:row r="113">
      <x:c r="P113" t="n">
        <x:v>1.972</x:v>
      </x:c>
      <x:c r="AD113" t="e">
        <x:f>IF(OR(B3&lt;$G$7,B3&gt;$G$8),B3,NA())</x:f>
        <x:v>#N/A</x:v>
      </x:c>
    </x:row>
    <x:row r="114">
      <x:c r="P114" t="n">
        <x:v>2</x:v>
      </x:c>
      <x:c r="AD114" t="e">
        <x:f>IF(OR(B3&lt;$G$7,B3&gt;$G$8),B3+0.008*(MAX($A$2:$C$13)-MIN($A$2:$C$13)),NA())</x:f>
        <x:v>#N/A</x:v>
      </x:c>
    </x:row>
    <x:row r="115">
      <x:c r="P115" t="n">
        <x:v>2</x:v>
      </x:c>
    </x:row>
    <x:row r="116">
      <x:c r="P116" t="n">
        <x:v>2</x:v>
      </x:c>
      <x:c r="AD116" t="e">
        <x:f>IF(OR(B4&lt;$G$7,B4&gt;$G$8),B4+0.008*(MAX($A$2:$C$13)-MIN($A$2:$C$13)),NA())</x:f>
        <x:v>#N/A</x:v>
      </x:c>
    </x:row>
    <x:row r="117">
      <x:c r="P117" t="n">
        <x:v>2.028</x:v>
      </x:c>
      <x:c r="AD117" t="e">
        <x:f>IF(OR(B4&lt;G$7,B4&gt;G$8),B4,NA())</x:f>
        <x:v>#N/A</x:v>
      </x:c>
    </x:row>
    <x:row r="118">
      <x:c r="P118" t="n">
        <x:v>2</x:v>
      </x:c>
      <x:c r="AD118" t="e">
        <x:f>IF(OR(B4&lt;$G$7,B4&gt;$G$8),B4-0.008*(MAX($A$2:$C$13)-MIN($A$2:$C$13)),NA())</x:f>
        <x:v>#N/A</x:v>
      </x:c>
    </x:row>
    <x:row r="119">
      <x:c r="P119" t="n">
        <x:v>1.972</x:v>
      </x:c>
      <x:c r="AD119" t="e">
        <x:f>IF(OR(B4&lt;$G$7,B4&gt;$G$8),B4,NA())</x:f>
        <x:v>#N/A</x:v>
      </x:c>
    </x:row>
    <x:row r="120">
      <x:c r="P120" t="n">
        <x:v>2</x:v>
      </x:c>
      <x:c r="AD120" t="e">
        <x:f>IF(OR(B4&lt;$G$7,B4&gt;$G$8),B4+0.008*(MAX($A$2:$C$13)-MIN($A$2:$C$13)),NA())</x:f>
        <x:v>#N/A</x:v>
      </x:c>
    </x:row>
    <x:row r="121">
      <x:c r="P121" t="n">
        <x:v>2</x:v>
      </x:c>
    </x:row>
    <x:row r="122">
      <x:c r="P122" t="n">
        <x:v>2</x:v>
      </x:c>
      <x:c r="AD122" t="e">
        <x:f>IF(OR(B5&lt;$G$7,B5&gt;$G$8),B5+0.008*(MAX($A$2:$C$13)-MIN($A$2:$C$13)),NA())</x:f>
        <x:v>#N/A</x:v>
      </x:c>
    </x:row>
    <x:row r="123">
      <x:c r="P123" t="n">
        <x:v>2.028</x:v>
      </x:c>
      <x:c r="AD123" t="e">
        <x:f>IF(OR(B5&lt;G$7,B5&gt;G$8),B5,NA())</x:f>
        <x:v>#N/A</x:v>
      </x:c>
    </x:row>
    <x:row r="124">
      <x:c r="P124" t="n">
        <x:v>2</x:v>
      </x:c>
      <x:c r="AD124" t="e">
        <x:f>IF(OR(B5&lt;$G$7,B5&gt;$G$8),B5-0.008*(MAX($A$2:$C$13)-MIN($A$2:$C$13)),NA())</x:f>
        <x:v>#N/A</x:v>
      </x:c>
    </x:row>
    <x:row r="125">
      <x:c r="P125" t="n">
        <x:v>1.972</x:v>
      </x:c>
      <x:c r="AD125" t="e">
        <x:f>IF(OR(B5&lt;$G$7,B5&gt;$G$8),B5,NA())</x:f>
        <x:v>#N/A</x:v>
      </x:c>
    </x:row>
    <x:row r="126">
      <x:c r="P126" t="n">
        <x:v>2</x:v>
      </x:c>
      <x:c r="AD126" t="e">
        <x:f>IF(OR(B5&lt;$G$7,B5&gt;$G$8),B5+0.008*(MAX($A$2:$C$13)-MIN($A$2:$C$13)),NA())</x:f>
        <x:v>#N/A</x:v>
      </x:c>
    </x:row>
    <x:row r="127">
      <x:c r="P127" t="n">
        <x:v>2</x:v>
      </x:c>
    </x:row>
    <x:row r="128">
      <x:c r="P128" t="n">
        <x:v>2</x:v>
      </x:c>
      <x:c r="AD128" t="e">
        <x:f>IF(OR(B6&lt;$G$7,B6&gt;$G$8),B6+0.008*(MAX($A$2:$C$13)-MIN($A$2:$C$13)),NA())</x:f>
        <x:v>#N/A</x:v>
      </x:c>
    </x:row>
    <x:row r="129">
      <x:c r="P129" t="n">
        <x:v>2.028</x:v>
      </x:c>
      <x:c r="AD129" t="e">
        <x:f>IF(OR(B6&lt;G$7,B6&gt;G$8),B6,NA())</x:f>
        <x:v>#N/A</x:v>
      </x:c>
    </x:row>
    <x:row r="130">
      <x:c r="P130" t="n">
        <x:v>2</x:v>
      </x:c>
      <x:c r="AD130" t="e">
        <x:f>IF(OR(B6&lt;$G$7,B6&gt;$G$8),B6-0.008*(MAX($A$2:$C$13)-MIN($A$2:$C$13)),NA())</x:f>
        <x:v>#N/A</x:v>
      </x:c>
    </x:row>
    <x:row r="131">
      <x:c r="P131" t="n">
        <x:v>1.972</x:v>
      </x:c>
      <x:c r="AD131" t="e">
        <x:f>IF(OR(B6&lt;$G$7,B6&gt;$G$8),B6,NA())</x:f>
        <x:v>#N/A</x:v>
      </x:c>
    </x:row>
    <x:row r="132">
      <x:c r="P132" t="n">
        <x:v>2</x:v>
      </x:c>
      <x:c r="AD132" t="e">
        <x:f>IF(OR(B6&lt;$G$7,B6&gt;$G$8),B6+0.008*(MAX($A$2:$C$13)-MIN($A$2:$C$13)),NA())</x:f>
        <x:v>#N/A</x:v>
      </x:c>
    </x:row>
    <x:row r="133">
      <x:c r="P133" t="n">
        <x:v>2</x:v>
      </x:c>
    </x:row>
    <x:row r="134">
      <x:c r="P134" t="n">
        <x:v>2</x:v>
      </x:c>
      <x:c r="AD134" t="e">
        <x:f>IF(OR(B7&lt;$G$7,B7&gt;$G$8),B7+0.008*(MAX($A$2:$C$13)-MIN($A$2:$C$13)),NA())</x:f>
        <x:v>#N/A</x:v>
      </x:c>
    </x:row>
    <x:row r="135">
      <x:c r="P135" t="n">
        <x:v>2.028</x:v>
      </x:c>
      <x:c r="AD135" t="e">
        <x:f>IF(OR(B7&lt;G$7,B7&gt;G$8),B7,NA())</x:f>
        <x:v>#N/A</x:v>
      </x:c>
    </x:row>
    <x:row r="136">
      <x:c r="P136" t="n">
        <x:v>2</x:v>
      </x:c>
      <x:c r="AD136" t="e">
        <x:f>IF(OR(B7&lt;$G$7,B7&gt;$G$8),B7-0.008*(MAX($A$2:$C$13)-MIN($A$2:$C$13)),NA())</x:f>
        <x:v>#N/A</x:v>
      </x:c>
    </x:row>
    <x:row r="137">
      <x:c r="P137" t="n">
        <x:v>1.972</x:v>
      </x:c>
      <x:c r="AD137" t="e">
        <x:f>IF(OR(B7&lt;$G$7,B7&gt;$G$8),B7,NA())</x:f>
        <x:v>#N/A</x:v>
      </x:c>
    </x:row>
    <x:row r="138">
      <x:c r="P138" t="n">
        <x:v>2</x:v>
      </x:c>
      <x:c r="AD138" t="e">
        <x:f>IF(OR(B7&lt;$G$7,B7&gt;$G$8),B7+0.008*(MAX($A$2:$C$13)-MIN($A$2:$C$13)),NA())</x:f>
        <x:v>#N/A</x:v>
      </x:c>
    </x:row>
    <x:row r="139">
      <x:c r="P139" t="n">
        <x:v>2</x:v>
      </x:c>
    </x:row>
    <x:row r="140">
      <x:c r="P140" t="n">
        <x:v>2</x:v>
      </x:c>
      <x:c r="AD140" t="e">
        <x:f>IF(OR(B8&lt;$G$7,B8&gt;$G$8),B8+0.008*(MAX($A$2:$C$13)-MIN($A$2:$C$13)),NA())</x:f>
        <x:v>#N/A</x:v>
      </x:c>
    </x:row>
    <x:row r="141">
      <x:c r="P141" t="n">
        <x:v>2.028</x:v>
      </x:c>
      <x:c r="AD141" t="e">
        <x:f>IF(OR(B8&lt;G$7,B8&gt;G$8),B8,NA())</x:f>
        <x:v>#N/A</x:v>
      </x:c>
    </x:row>
    <x:row r="142">
      <x:c r="P142" t="n">
        <x:v>2</x:v>
      </x:c>
      <x:c r="AD142" t="e">
        <x:f>IF(OR(B8&lt;$G$7,B8&gt;$G$8),B8-0.008*(MAX($A$2:$C$13)-MIN($A$2:$C$13)),NA())</x:f>
        <x:v>#N/A</x:v>
      </x:c>
    </x:row>
    <x:row r="143">
      <x:c r="P143" t="n">
        <x:v>1.972</x:v>
      </x:c>
      <x:c r="AD143" t="e">
        <x:f>IF(OR(B8&lt;$G$7,B8&gt;$G$8),B8,NA())</x:f>
        <x:v>#N/A</x:v>
      </x:c>
    </x:row>
    <x:row r="144">
      <x:c r="P144" t="n">
        <x:v>2</x:v>
      </x:c>
      <x:c r="AD144" t="e">
        <x:f>IF(OR(B8&lt;$G$7,B8&gt;$G$8),B8+0.008*(MAX($A$2:$C$13)-MIN($A$2:$C$13)),NA())</x:f>
        <x:v>#N/A</x:v>
      </x:c>
    </x:row>
    <x:row r="145">
      <x:c r="P145" t="n">
        <x:v>2</x:v>
      </x:c>
    </x:row>
    <x:row r="146">
      <x:c r="P146" t="n">
        <x:v>2</x:v>
      </x:c>
      <x:c r="AD146" t="e">
        <x:f>IF(OR(B9&lt;$G$7,B9&gt;$G$8),B9+0.008*(MAX($A$2:$C$13)-MIN($A$2:$C$13)),NA())</x:f>
        <x:v>#N/A</x:v>
      </x:c>
    </x:row>
    <x:row r="147">
      <x:c r="P147" t="n">
        <x:v>2.028</x:v>
      </x:c>
      <x:c r="AD147" t="e">
        <x:f>IF(OR(B9&lt;G$7,B9&gt;G$8),B9,NA())</x:f>
        <x:v>#N/A</x:v>
      </x:c>
    </x:row>
    <x:row r="148">
      <x:c r="P148" t="n">
        <x:v>2</x:v>
      </x:c>
      <x:c r="AD148" t="e">
        <x:f>IF(OR(B9&lt;$G$7,B9&gt;$G$8),B9-0.008*(MAX($A$2:$C$13)-MIN($A$2:$C$13)),NA())</x:f>
        <x:v>#N/A</x:v>
      </x:c>
    </x:row>
    <x:row r="149">
      <x:c r="P149" t="n">
        <x:v>1.972</x:v>
      </x:c>
      <x:c r="AD149" t="e">
        <x:f>IF(OR(B9&lt;$G$7,B9&gt;$G$8),B9,NA())</x:f>
        <x:v>#N/A</x:v>
      </x:c>
    </x:row>
    <x:row r="150">
      <x:c r="P150" t="n">
        <x:v>2</x:v>
      </x:c>
      <x:c r="AD150" t="e">
        <x:f>IF(OR(B9&lt;$G$7,B9&gt;$G$8),B9+0.008*(MAX($A$2:$C$13)-MIN($A$2:$C$13)),NA())</x:f>
        <x:v>#N/A</x:v>
      </x:c>
    </x:row>
    <x:row r="151">
      <x:c r="P151" t="n">
        <x:v>2</x:v>
      </x:c>
    </x:row>
    <x:row r="152">
      <x:c r="P152" t="n">
        <x:v>2</x:v>
      </x:c>
      <x:c r="AD152" t="e">
        <x:f>IF(OR(B10&lt;$G$7,B10&gt;$G$8),B10+0.008*(MAX($A$2:$C$13)-MIN($A$2:$C$13)),NA())</x:f>
        <x:v>#N/A</x:v>
      </x:c>
    </x:row>
    <x:row r="153">
      <x:c r="P153" t="n">
        <x:v>2.028</x:v>
      </x:c>
      <x:c r="AD153" t="e">
        <x:f>IF(OR(B10&lt;G$7,B10&gt;G$8),B10,NA())</x:f>
        <x:v>#N/A</x:v>
      </x:c>
    </x:row>
    <x:row r="154">
      <x:c r="P154" t="n">
        <x:v>2</x:v>
      </x:c>
      <x:c r="AD154" t="e">
        <x:f>IF(OR(B10&lt;$G$7,B10&gt;$G$8),B10-0.008*(MAX($A$2:$C$13)-MIN($A$2:$C$13)),NA())</x:f>
        <x:v>#N/A</x:v>
      </x:c>
    </x:row>
    <x:row r="155">
      <x:c r="P155" t="n">
        <x:v>1.972</x:v>
      </x:c>
      <x:c r="AD155" t="e">
        <x:f>IF(OR(B10&lt;$G$7,B10&gt;$G$8),B10,NA())</x:f>
        <x:v>#N/A</x:v>
      </x:c>
    </x:row>
    <x:row r="156">
      <x:c r="P156" t="n">
        <x:v>2</x:v>
      </x:c>
      <x:c r="AD156" t="e">
        <x:f>IF(OR(B10&lt;$G$7,B10&gt;$G$8),B10+0.008*(MAX($A$2:$C$13)-MIN($A$2:$C$13)),NA())</x:f>
        <x:v>#N/A</x:v>
      </x:c>
    </x:row>
    <x:row r="157">
      <x:c r="P157" t="n">
        <x:v>2</x:v>
      </x:c>
    </x:row>
    <x:row r="158">
      <x:c r="P158" t="n">
        <x:v>2</x:v>
      </x:c>
      <x:c r="AD158" t="e">
        <x:f>IF(OR(B11&lt;$G$7,B11&gt;$G$8),B11+0.008*(MAX($A$2:$C$13)-MIN($A$2:$C$13)),NA())</x:f>
        <x:v>#N/A</x:v>
      </x:c>
    </x:row>
    <x:row r="159">
      <x:c r="P159" t="n">
        <x:v>2.028</x:v>
      </x:c>
      <x:c r="AD159" t="e">
        <x:f>IF(OR(B11&lt;G$7,B11&gt;G$8),B11,NA())</x:f>
        <x:v>#N/A</x:v>
      </x:c>
    </x:row>
    <x:row r="160">
      <x:c r="P160" t="n">
        <x:v>2</x:v>
      </x:c>
      <x:c r="AD160" t="e">
        <x:f>IF(OR(B11&lt;$G$7,B11&gt;$G$8),B11-0.008*(MAX($A$2:$C$13)-MIN($A$2:$C$13)),NA())</x:f>
        <x:v>#N/A</x:v>
      </x:c>
    </x:row>
    <x:row r="161">
      <x:c r="P161" t="n">
        <x:v>1.972</x:v>
      </x:c>
      <x:c r="AD161" t="e">
        <x:f>IF(OR(B11&lt;$G$7,B11&gt;$G$8),B11,NA())</x:f>
        <x:v>#N/A</x:v>
      </x:c>
    </x:row>
    <x:row r="162">
      <x:c r="P162" t="n">
        <x:v>2</x:v>
      </x:c>
      <x:c r="AD162" t="e">
        <x:f>IF(OR(B11&lt;$G$7,B11&gt;$G$8),B11+0.008*(MAX($A$2:$C$13)-MIN($A$2:$C$13)),NA())</x:f>
        <x:v>#N/A</x:v>
      </x:c>
    </x:row>
    <x:row r="163">
      <x:c r="P163" t="n">
        <x:v>2</x:v>
      </x:c>
    </x:row>
    <x:row r="164">
      <x:c r="P164" t="n">
        <x:v>2</x:v>
      </x:c>
      <x:c r="AD164" t="e">
        <x:f>IF(OR(B12&lt;$G$7,B12&gt;$G$8),B12+0.008*(MAX($A$2:$C$13)-MIN($A$2:$C$13)),NA())</x:f>
        <x:v>#N/A</x:v>
      </x:c>
    </x:row>
    <x:row r="165">
      <x:c r="P165" t="n">
        <x:v>2.028</x:v>
      </x:c>
      <x:c r="AD165" t="e">
        <x:f>IF(OR(B12&lt;G$7,B12&gt;G$8),B12,NA())</x:f>
        <x:v>#N/A</x:v>
      </x:c>
    </x:row>
    <x:row r="166">
      <x:c r="P166" t="n">
        <x:v>2</x:v>
      </x:c>
      <x:c r="AD166" t="e">
        <x:f>IF(OR(B12&lt;$G$7,B12&gt;$G$8),B12-0.008*(MAX($A$2:$C$13)-MIN($A$2:$C$13)),NA())</x:f>
        <x:v>#N/A</x:v>
      </x:c>
    </x:row>
    <x:row r="167">
      <x:c r="P167" t="n">
        <x:v>1.972</x:v>
      </x:c>
      <x:c r="AD167" t="e">
        <x:f>IF(OR(B12&lt;$G$7,B12&gt;$G$8),B12,NA())</x:f>
        <x:v>#N/A</x:v>
      </x:c>
    </x:row>
    <x:row r="168">
      <x:c r="P168" t="n">
        <x:v>2</x:v>
      </x:c>
      <x:c r="AD168" t="e">
        <x:f>IF(OR(B12&lt;$G$7,B12&gt;$G$8),B12+0.008*(MAX($A$2:$C$13)-MIN($A$2:$C$13)),NA())</x:f>
        <x:v>#N/A</x:v>
      </x:c>
    </x:row>
    <x:row r="169">
      <x:c r="P169" t="n">
        <x:v>2</x:v>
      </x:c>
    </x:row>
    <x:row r="170">
      <x:c r="P170" t="n">
        <x:v>2</x:v>
      </x:c>
      <x:c r="AD170" t="e">
        <x:f>IF(OR(B13&lt;$G$7,B13&gt;$G$8),B13+0.008*(MAX($A$2:$C$13)-MIN($A$2:$C$13)),NA())</x:f>
        <x:v>#N/A</x:v>
      </x:c>
    </x:row>
    <x:row r="171">
      <x:c r="P171" t="n">
        <x:v>2.028</x:v>
      </x:c>
      <x:c r="AD171" t="e">
        <x:f>IF(OR(B13&lt;G$7,B13&gt;G$8),B13,NA())</x:f>
        <x:v>#N/A</x:v>
      </x:c>
    </x:row>
    <x:row r="172">
      <x:c r="P172" t="n">
        <x:v>2</x:v>
      </x:c>
      <x:c r="AD172" t="e">
        <x:f>IF(OR(B13&lt;$G$7,B13&gt;$G$8),B13-0.008*(MAX($A$2:$C$13)-MIN($A$2:$C$13)),NA())</x:f>
        <x:v>#N/A</x:v>
      </x:c>
    </x:row>
    <x:row r="173">
      <x:c r="P173" t="n">
        <x:v>1.972</x:v>
      </x:c>
      <x:c r="AD173" t="e">
        <x:f>IF(OR(B13&lt;$G$7,B13&gt;$G$8),B13,NA())</x:f>
        <x:v>#N/A</x:v>
      </x:c>
    </x:row>
    <x:row r="174">
      <x:c r="P174" t="n">
        <x:v>2</x:v>
      </x:c>
      <x:c r="AD174" t="e">
        <x:f>IF(OR(B13&lt;$G$7,B13&gt;$G$8),B13+0.008*(MAX($A$2:$C$13)-MIN($A$2:$C$13)),NA())</x:f>
        <x:v>#N/A</x:v>
      </x:c>
    </x:row>
    <x:row r="175">
      <x:c r="P175" t="n">
        <x:v>2</x:v>
      </x:c>
    </x:row>
    <x:row r="176">
      <x:c r="P176" t="n">
        <x:v>2.77</x:v>
      </x:c>
      <x:c r="AE176" t="n">
        <x:f>H3</x:f>
        <x:v>99.675</x:v>
      </x:c>
    </x:row>
    <x:row r="177">
      <x:c r="P177" t="n">
        <x:v>3.23</x:v>
      </x:c>
      <x:c r="AE177" t="n">
        <x:f>H3</x:f>
        <x:v>99.675</x:v>
      </x:c>
    </x:row>
    <x:row r="178">
      <x:c r="P178" t="n">
        <x:v>3.23</x:v>
      </x:c>
      <x:c r="AE178" t="n">
        <x:f>H5</x:f>
        <x:v>100.225</x:v>
      </x:c>
    </x:row>
    <x:row r="179">
      <x:c r="P179" t="n">
        <x:v>2.77</x:v>
      </x:c>
      <x:c r="AE179" t="n">
        <x:f>H5</x:f>
        <x:v>100.225</x:v>
      </x:c>
    </x:row>
    <x:row r="180">
      <x:c r="P180" t="n">
        <x:v>2.77</x:v>
      </x:c>
      <x:c r="AE180" t="n">
        <x:f>H3</x:f>
        <x:v>99.675</x:v>
      </x:c>
    </x:row>
    <x:row r="181">
      <x:c r="P181" t="n">
        <x:v>2.77</x:v>
      </x:c>
      <x:c r="AF181" t="n">
        <x:f>H4</x:f>
        <x:v>99.95</x:v>
      </x:c>
    </x:row>
    <x:row r="182">
      <x:c r="P182" t="n">
        <x:v>3.23</x:v>
      </x:c>
      <x:c r="AF182" t="n">
        <x:f>H4</x:f>
        <x:v>99.95</x:v>
      </x:c>
    </x:row>
    <x:row r="183">
      <x:c r="P183" t="n">
        <x:v>3</x:v>
      </x:c>
      <x:c r="AG183" t="n">
        <x:f>H3</x:f>
        <x:v>99.675</x:v>
      </x:c>
    </x:row>
    <x:row r="184">
      <x:c r="P184" t="n">
        <x:v>3</x:v>
      </x:c>
      <x:c r="AG184" t="n">
        <x:f>H9</x:f>
        <x:v>99.1</x:v>
      </x:c>
    </x:row>
    <x:row r="185">
      <x:c r="P185" t="n">
        <x:v>3</x:v>
      </x:c>
      <x:c r="AH185" t="n">
        <x:f>H5</x:f>
        <x:v>100.225</x:v>
      </x:c>
    </x:row>
    <x:row r="186">
      <x:c r="P186" t="n">
        <x:v>3</x:v>
      </x:c>
      <x:c r="AH186" t="n">
        <x:f>H10</x:f>
        <x:v>100.4</x:v>
      </x:c>
    </x:row>
    <x:row r="187">
      <x:c r="P187" t="n">
        <x:v>2.87</x:v>
      </x:c>
      <x:c r="AI187" t="n">
        <x:f>H9</x:f>
        <x:v>99.1</x:v>
      </x:c>
    </x:row>
    <x:row r="188">
      <x:c r="P188" t="n">
        <x:v>3.13</x:v>
      </x:c>
      <x:c r="AI188" t="n">
        <x:f>H9</x:f>
        <x:v>99.1</x:v>
      </x:c>
    </x:row>
    <x:row r="189">
      <x:c r="P189" t="n">
        <x:v>2.87</x:v>
      </x:c>
      <x:c r="AJ189" t="n">
        <x:f>H10</x:f>
        <x:v>100.4</x:v>
      </x:c>
    </x:row>
    <x:row r="190">
      <x:c r="P190" t="n">
        <x:v>3.13</x:v>
      </x:c>
      <x:c r="AJ190" t="n">
        <x:f>H10</x:f>
        <x:v>100.4</x:v>
      </x:c>
    </x:row>
    <x:row r="191">
      <x:c r="P191" t="n">
        <x:v>3</x:v>
      </x:c>
      <x:c r="AK191" t="e">
        <x:f>IF(OR(C2&lt;$H$7,C2&gt;$H$8),C2+0.008*(MAX($A$2:$C$13)-MIN($A$2:$C$13)),NA())</x:f>
        <x:v>#N/A</x:v>
      </x:c>
    </x:row>
    <x:row r="192">
      <x:c r="P192" t="n">
        <x:v>3.028</x:v>
      </x:c>
      <x:c r="AK192" t="e">
        <x:f>IF(OR(C2&lt;H$7,C2&gt;H$8),C2,NA())</x:f>
        <x:v>#N/A</x:v>
      </x:c>
    </x:row>
    <x:row r="193">
      <x:c r="P193" t="n">
        <x:v>3</x:v>
      </x:c>
      <x:c r="AK193" t="e">
        <x:f>IF(OR(C2&lt;$H$7,C2&gt;$H$8),C2-0.008*(MAX($A$2:$C$13)-MIN($A$2:$C$13)),NA())</x:f>
        <x:v>#N/A</x:v>
      </x:c>
    </x:row>
    <x:row r="194">
      <x:c r="P194" t="n">
        <x:v>2.972</x:v>
      </x:c>
      <x:c r="AK194" t="e">
        <x:f>IF(OR(C2&lt;$H$7,C2&gt;$H$8),C2,NA())</x:f>
        <x:v>#N/A</x:v>
      </x:c>
    </x:row>
    <x:row r="195">
      <x:c r="P195" t="n">
        <x:v>3</x:v>
      </x:c>
      <x:c r="AK195" t="e">
        <x:f>IF(OR(C2&lt;$H$7,C2&gt;$H$8),C2+0.008*(MAX($A$2:$C$13)-MIN($A$2:$C$13)),NA())</x:f>
        <x:v>#N/A</x:v>
      </x:c>
    </x:row>
    <x:row r="196">
      <x:c r="P196" t="n">
        <x:v>3</x:v>
      </x:c>
    </x:row>
    <x:row r="197">
      <x:c r="P197" t="n">
        <x:v>3</x:v>
      </x:c>
      <x:c r="AK197" t="e">
        <x:f>IF(OR(C3&lt;$H$7,C3&gt;$H$8),C3+0.008*(MAX($A$2:$C$13)-MIN($A$2:$C$13)),NA())</x:f>
        <x:v>#N/A</x:v>
      </x:c>
    </x:row>
    <x:row r="198">
      <x:c r="P198" t="n">
        <x:v>3.028</x:v>
      </x:c>
      <x:c r="AK198" t="e">
        <x:f>IF(OR(C3&lt;H$7,C3&gt;H$8),C3,NA())</x:f>
        <x:v>#N/A</x:v>
      </x:c>
    </x:row>
    <x:row r="199">
      <x:c r="P199" t="n">
        <x:v>3</x:v>
      </x:c>
      <x:c r="AK199" t="e">
        <x:f>IF(OR(C3&lt;$H$7,C3&gt;$H$8),C3-0.008*(MAX($A$2:$C$13)-MIN($A$2:$C$13)),NA())</x:f>
        <x:v>#N/A</x:v>
      </x:c>
    </x:row>
    <x:row r="200">
      <x:c r="P200" t="n">
        <x:v>2.972</x:v>
      </x:c>
      <x:c r="AK200" t="e">
        <x:f>IF(OR(C3&lt;$H$7,C3&gt;$H$8),C3,NA())</x:f>
        <x:v>#N/A</x:v>
      </x:c>
    </x:row>
    <x:row r="201">
      <x:c r="P201" t="n">
        <x:v>3</x:v>
      </x:c>
      <x:c r="AK201" t="e">
        <x:f>IF(OR(C3&lt;$H$7,C3&gt;$H$8),C3+0.008*(MAX($A$2:$C$13)-MIN($A$2:$C$13)),NA())</x:f>
        <x:v>#N/A</x:v>
      </x:c>
    </x:row>
    <x:row r="202">
      <x:c r="P202" t="n">
        <x:v>3</x:v>
      </x:c>
    </x:row>
    <x:row r="203">
      <x:c r="P203" t="n">
        <x:v>3</x:v>
      </x:c>
      <x:c r="AK203" t="e">
        <x:f>IF(OR(C4&lt;$H$7,C4&gt;$H$8),C4+0.008*(MAX($A$2:$C$13)-MIN($A$2:$C$13)),NA())</x:f>
        <x:v>#N/A</x:v>
      </x:c>
    </x:row>
    <x:row r="204">
      <x:c r="P204" t="n">
        <x:v>3.028</x:v>
      </x:c>
      <x:c r="AK204" t="e">
        <x:f>IF(OR(C4&lt;H$7,C4&gt;H$8),C4,NA())</x:f>
        <x:v>#N/A</x:v>
      </x:c>
    </x:row>
    <x:row r="205">
      <x:c r="P205" t="n">
        <x:v>3</x:v>
      </x:c>
      <x:c r="AK205" t="e">
        <x:f>IF(OR(C4&lt;$H$7,C4&gt;$H$8),C4-0.008*(MAX($A$2:$C$13)-MIN($A$2:$C$13)),NA())</x:f>
        <x:v>#N/A</x:v>
      </x:c>
    </x:row>
    <x:row r="206">
      <x:c r="P206" t="n">
        <x:v>2.972</x:v>
      </x:c>
      <x:c r="AK206" t="e">
        <x:f>IF(OR(C4&lt;$H$7,C4&gt;$H$8),C4,NA())</x:f>
        <x:v>#N/A</x:v>
      </x:c>
    </x:row>
    <x:row r="207">
      <x:c r="P207" t="n">
        <x:v>3</x:v>
      </x:c>
      <x:c r="AK207" t="e">
        <x:f>IF(OR(C4&lt;$H$7,C4&gt;$H$8),C4+0.008*(MAX($A$2:$C$13)-MIN($A$2:$C$13)),NA())</x:f>
        <x:v>#N/A</x:v>
      </x:c>
    </x:row>
    <x:row r="208">
      <x:c r="P208" t="n">
        <x:v>3</x:v>
      </x:c>
    </x:row>
    <x:row r="209">
      <x:c r="P209" t="n">
        <x:v>3</x:v>
      </x:c>
      <x:c r="AK209" t="e">
        <x:f>IF(OR(C5&lt;$H$7,C5&gt;$H$8),C5+0.008*(MAX($A$2:$C$13)-MIN($A$2:$C$13)),NA())</x:f>
        <x:v>#N/A</x:v>
      </x:c>
    </x:row>
    <x:row r="210">
      <x:c r="P210" t="n">
        <x:v>3.028</x:v>
      </x:c>
      <x:c r="AK210" t="e">
        <x:f>IF(OR(C5&lt;H$7,C5&gt;H$8),C5,NA())</x:f>
        <x:v>#N/A</x:v>
      </x:c>
    </x:row>
    <x:row r="211">
      <x:c r="P211" t="n">
        <x:v>3</x:v>
      </x:c>
      <x:c r="AK211" t="e">
        <x:f>IF(OR(C5&lt;$H$7,C5&gt;$H$8),C5-0.008*(MAX($A$2:$C$13)-MIN($A$2:$C$13)),NA())</x:f>
        <x:v>#N/A</x:v>
      </x:c>
    </x:row>
    <x:row r="212">
      <x:c r="P212" t="n">
        <x:v>2.972</x:v>
      </x:c>
      <x:c r="AK212" t="e">
        <x:f>IF(OR(C5&lt;$H$7,C5&gt;$H$8),C5,NA())</x:f>
        <x:v>#N/A</x:v>
      </x:c>
    </x:row>
    <x:row r="213">
      <x:c r="P213" t="n">
        <x:v>3</x:v>
      </x:c>
      <x:c r="AK213" t="e">
        <x:f>IF(OR(C5&lt;$H$7,C5&gt;$H$8),C5+0.008*(MAX($A$2:$C$13)-MIN($A$2:$C$13)),NA())</x:f>
        <x:v>#N/A</x:v>
      </x:c>
    </x:row>
    <x:row r="214">
      <x:c r="P214" t="n">
        <x:v>3</x:v>
      </x:c>
    </x:row>
    <x:row r="215">
      <x:c r="P215" t="n">
        <x:v>3</x:v>
      </x:c>
      <x:c r="AK215" t="e">
        <x:f>IF(OR(C6&lt;$H$7,C6&gt;$H$8),C6+0.008*(MAX($A$2:$C$13)-MIN($A$2:$C$13)),NA())</x:f>
        <x:v>#N/A</x:v>
      </x:c>
    </x:row>
    <x:row r="216">
      <x:c r="P216" t="n">
        <x:v>3.028</x:v>
      </x:c>
      <x:c r="AK216" t="e">
        <x:f>IF(OR(C6&lt;H$7,C6&gt;H$8),C6,NA())</x:f>
        <x:v>#N/A</x:v>
      </x:c>
    </x:row>
    <x:row r="217">
      <x:c r="P217" t="n">
        <x:v>3</x:v>
      </x:c>
      <x:c r="AK217" t="e">
        <x:f>IF(OR(C6&lt;$H$7,C6&gt;$H$8),C6-0.008*(MAX($A$2:$C$13)-MIN($A$2:$C$13)),NA())</x:f>
        <x:v>#N/A</x:v>
      </x:c>
    </x:row>
    <x:row r="218">
      <x:c r="P218" t="n">
        <x:v>2.972</x:v>
      </x:c>
      <x:c r="AK218" t="e">
        <x:f>IF(OR(C6&lt;$H$7,C6&gt;$H$8),C6,NA())</x:f>
        <x:v>#N/A</x:v>
      </x:c>
    </x:row>
    <x:row r="219">
      <x:c r="P219" t="n">
        <x:v>3</x:v>
      </x:c>
      <x:c r="AK219" t="e">
        <x:f>IF(OR(C6&lt;$H$7,C6&gt;$H$8),C6+0.008*(MAX($A$2:$C$13)-MIN($A$2:$C$13)),NA())</x:f>
        <x:v>#N/A</x:v>
      </x:c>
    </x:row>
    <x:row r="220">
      <x:c r="P220" t="n">
        <x:v>3</x:v>
      </x:c>
    </x:row>
    <x:row r="221">
      <x:c r="P221" t="n">
        <x:v>3</x:v>
      </x:c>
      <x:c r="AK221" t="e">
        <x:f>IF(OR(C7&lt;$H$7,C7&gt;$H$8),C7+0.008*(MAX($A$2:$C$13)-MIN($A$2:$C$13)),NA())</x:f>
        <x:v>#N/A</x:v>
      </x:c>
    </x:row>
    <x:row r="222">
      <x:c r="P222" t="n">
        <x:v>3.028</x:v>
      </x:c>
      <x:c r="AK222" t="e">
        <x:f>IF(OR(C7&lt;H$7,C7&gt;H$8),C7,NA())</x:f>
        <x:v>#N/A</x:v>
      </x:c>
    </x:row>
    <x:row r="223">
      <x:c r="P223" t="n">
        <x:v>3</x:v>
      </x:c>
      <x:c r="AK223" t="e">
        <x:f>IF(OR(C7&lt;$H$7,C7&gt;$H$8),C7-0.008*(MAX($A$2:$C$13)-MIN($A$2:$C$13)),NA())</x:f>
        <x:v>#N/A</x:v>
      </x:c>
    </x:row>
    <x:row r="224">
      <x:c r="P224" t="n">
        <x:v>2.972</x:v>
      </x:c>
      <x:c r="AK224" t="e">
        <x:f>IF(OR(C7&lt;$H$7,C7&gt;$H$8),C7,NA())</x:f>
        <x:v>#N/A</x:v>
      </x:c>
    </x:row>
    <x:row r="225">
      <x:c r="P225" t="n">
        <x:v>3</x:v>
      </x:c>
      <x:c r="AK225" t="e">
        <x:f>IF(OR(C7&lt;$H$7,C7&gt;$H$8),C7+0.008*(MAX($A$2:$C$13)-MIN($A$2:$C$13)),NA())</x:f>
        <x:v>#N/A</x:v>
      </x:c>
    </x:row>
    <x:row r="226">
      <x:c r="P226" t="n">
        <x:v>3</x:v>
      </x:c>
    </x:row>
    <x:row r="227">
      <x:c r="P227" t="n">
        <x:v>3</x:v>
      </x:c>
      <x:c r="AK227" t="e">
        <x:f>IF(OR(C8&lt;$H$7,C8&gt;$H$8),C8+0.008*(MAX($A$2:$C$13)-MIN($A$2:$C$13)),NA())</x:f>
        <x:v>#N/A</x:v>
      </x:c>
    </x:row>
    <x:row r="228">
      <x:c r="P228" t="n">
        <x:v>3.028</x:v>
      </x:c>
      <x:c r="AK228" t="e">
        <x:f>IF(OR(C8&lt;H$7,C8&gt;H$8),C8,NA())</x:f>
        <x:v>#N/A</x:v>
      </x:c>
    </x:row>
    <x:row r="229">
      <x:c r="P229" t="n">
        <x:v>3</x:v>
      </x:c>
      <x:c r="AK229" t="e">
        <x:f>IF(OR(C8&lt;$H$7,C8&gt;$H$8),C8-0.008*(MAX($A$2:$C$13)-MIN($A$2:$C$13)),NA())</x:f>
        <x:v>#N/A</x:v>
      </x:c>
    </x:row>
    <x:row r="230">
      <x:c r="P230" t="n">
        <x:v>2.972</x:v>
      </x:c>
      <x:c r="AK230" t="e">
        <x:f>IF(OR(C8&lt;$H$7,C8&gt;$H$8),C8,NA())</x:f>
        <x:v>#N/A</x:v>
      </x:c>
    </x:row>
    <x:row r="231">
      <x:c r="P231" t="n">
        <x:v>3</x:v>
      </x:c>
      <x:c r="AK231" t="e">
        <x:f>IF(OR(C8&lt;$H$7,C8&gt;$H$8),C8+0.008*(MAX($A$2:$C$13)-MIN($A$2:$C$13)),NA())</x:f>
        <x:v>#N/A</x:v>
      </x:c>
    </x:row>
    <x:row r="232">
      <x:c r="P232" t="n">
        <x:v>3</x:v>
      </x:c>
    </x:row>
    <x:row r="233">
      <x:c r="P233" t="n">
        <x:v>3</x:v>
      </x:c>
      <x:c r="AK233" t="e">
        <x:f>IF(OR(C9&lt;$H$7,C9&gt;$H$8),C9+0.008*(MAX($A$2:$C$13)-MIN($A$2:$C$13)),NA())</x:f>
        <x:v>#N/A</x:v>
      </x:c>
    </x:row>
    <x:row r="234">
      <x:c r="P234" t="n">
        <x:v>3.028</x:v>
      </x:c>
      <x:c r="AK234" t="e">
        <x:f>IF(OR(C9&lt;H$7,C9&gt;H$8),C9,NA())</x:f>
        <x:v>#N/A</x:v>
      </x:c>
    </x:row>
    <x:row r="235">
      <x:c r="P235" t="n">
        <x:v>3</x:v>
      </x:c>
      <x:c r="AK235" t="e">
        <x:f>IF(OR(C9&lt;$H$7,C9&gt;$H$8),C9-0.008*(MAX($A$2:$C$13)-MIN($A$2:$C$13)),NA())</x:f>
        <x:v>#N/A</x:v>
      </x:c>
    </x:row>
    <x:row r="236">
      <x:c r="P236" t="n">
        <x:v>2.972</x:v>
      </x:c>
      <x:c r="AK236" t="e">
        <x:f>IF(OR(C9&lt;$H$7,C9&gt;$H$8),C9,NA())</x:f>
        <x:v>#N/A</x:v>
      </x:c>
    </x:row>
    <x:row r="237">
      <x:c r="P237" t="n">
        <x:v>3</x:v>
      </x:c>
      <x:c r="AK237" t="e">
        <x:f>IF(OR(C9&lt;$H$7,C9&gt;$H$8),C9+0.008*(MAX($A$2:$C$13)-MIN($A$2:$C$13)),NA())</x:f>
        <x:v>#N/A</x:v>
      </x:c>
    </x:row>
    <x:row r="238">
      <x:c r="P238" t="n">
        <x:v>3</x:v>
      </x:c>
    </x:row>
    <x:row r="239">
      <x:c r="P239" t="n">
        <x:v>3</x:v>
      </x:c>
      <x:c r="AK239" t="e">
        <x:f>IF(OR(C10&lt;$H$7,C10&gt;$H$8),C10+0.008*(MAX($A$2:$C$13)-MIN($A$2:$C$13)),NA())</x:f>
        <x:v>#N/A</x:v>
      </x:c>
    </x:row>
    <x:row r="240">
      <x:c r="P240" t="n">
        <x:v>3.028</x:v>
      </x:c>
      <x:c r="AK240" t="e">
        <x:f>IF(OR(C10&lt;H$7,C10&gt;H$8),C10,NA())</x:f>
        <x:v>#N/A</x:v>
      </x:c>
    </x:row>
    <x:row r="241">
      <x:c r="P241" t="n">
        <x:v>3</x:v>
      </x:c>
      <x:c r="AK241" t="e">
        <x:f>IF(OR(C10&lt;$H$7,C10&gt;$H$8),C10-0.008*(MAX($A$2:$C$13)-MIN($A$2:$C$13)),NA())</x:f>
        <x:v>#N/A</x:v>
      </x:c>
    </x:row>
    <x:row r="242">
      <x:c r="P242" t="n">
        <x:v>2.972</x:v>
      </x:c>
      <x:c r="AK242" t="e">
        <x:f>IF(OR(C10&lt;$H$7,C10&gt;$H$8),C10,NA())</x:f>
        <x:v>#N/A</x:v>
      </x:c>
    </x:row>
    <x:row r="243">
      <x:c r="P243" t="n">
        <x:v>3</x:v>
      </x:c>
      <x:c r="AK243" t="e">
        <x:f>IF(OR(C10&lt;$H$7,C10&gt;$H$8),C10+0.008*(MAX($A$2:$C$13)-MIN($A$2:$C$13)),NA())</x:f>
        <x:v>#N/A</x:v>
      </x:c>
    </x:row>
    <x:row r="244">
      <x:c r="P244" t="n">
        <x:v>3</x:v>
      </x:c>
    </x:row>
    <x:row r="245">
      <x:c r="P245" t="n">
        <x:v>3</x:v>
      </x:c>
      <x:c r="AK245" t="e">
        <x:f>IF(OR(C11&lt;$H$7,C11&gt;$H$8),C11+0.008*(MAX($A$2:$C$13)-MIN($A$2:$C$13)),NA())</x:f>
        <x:v>#N/A</x:v>
      </x:c>
    </x:row>
    <x:row r="246">
      <x:c r="P246" t="n">
        <x:v>3.028</x:v>
      </x:c>
      <x:c r="AK246" t="e">
        <x:f>IF(OR(C11&lt;H$7,C11&gt;H$8),C11,NA())</x:f>
        <x:v>#N/A</x:v>
      </x:c>
    </x:row>
    <x:row r="247">
      <x:c r="P247" t="n">
        <x:v>3</x:v>
      </x:c>
      <x:c r="AK247" t="e">
        <x:f>IF(OR(C11&lt;$H$7,C11&gt;$H$8),C11-0.008*(MAX($A$2:$C$13)-MIN($A$2:$C$13)),NA())</x:f>
        <x:v>#N/A</x:v>
      </x:c>
    </x:row>
    <x:row r="248">
      <x:c r="P248" t="n">
        <x:v>2.972</x:v>
      </x:c>
      <x:c r="AK248" t="e">
        <x:f>IF(OR(C11&lt;$H$7,C11&gt;$H$8),C11,NA())</x:f>
        <x:v>#N/A</x:v>
      </x:c>
    </x:row>
    <x:row r="249">
      <x:c r="P249" t="n">
        <x:v>3</x:v>
      </x:c>
      <x:c r="AK249" t="e">
        <x:f>IF(OR(C11&lt;$H$7,C11&gt;$H$8),C11+0.008*(MAX($A$2:$C$13)-MIN($A$2:$C$13)),NA())</x:f>
        <x:v>#N/A</x:v>
      </x:c>
    </x:row>
    <x:row r="250">
      <x:c r="P250" t="n">
        <x:v>3</x:v>
      </x:c>
    </x:row>
    <x:row r="251">
      <x:c r="P251" t="n">
        <x:v>3</x:v>
      </x:c>
      <x:c r="AK251" t="e">
        <x:f>IF(OR(C12&lt;$H$7,C12&gt;$H$8),C12+0.008*(MAX($A$2:$C$13)-MIN($A$2:$C$13)),NA())</x:f>
        <x:v>#N/A</x:v>
      </x:c>
    </x:row>
    <x:row r="252">
      <x:c r="P252" t="n">
        <x:v>3.028</x:v>
      </x:c>
      <x:c r="AK252" t="e">
        <x:f>IF(OR(C12&lt;H$7,C12&gt;H$8),C12,NA())</x:f>
        <x:v>#N/A</x:v>
      </x:c>
    </x:row>
    <x:row r="253">
      <x:c r="P253" t="n">
        <x:v>3</x:v>
      </x:c>
      <x:c r="AK253" t="e">
        <x:f>IF(OR(C12&lt;$H$7,C12&gt;$H$8),C12-0.008*(MAX($A$2:$C$13)-MIN($A$2:$C$13)),NA())</x:f>
        <x:v>#N/A</x:v>
      </x:c>
    </x:row>
    <x:row r="254">
      <x:c r="P254" t="n">
        <x:v>2.972</x:v>
      </x:c>
      <x:c r="AK254" t="e">
        <x:f>IF(OR(C12&lt;$H$7,C12&gt;$H$8),C12,NA())</x:f>
        <x:v>#N/A</x:v>
      </x:c>
    </x:row>
    <x:row r="255">
      <x:c r="P255" t="n">
        <x:v>3</x:v>
      </x:c>
      <x:c r="AK255" t="e">
        <x:f>IF(OR(C12&lt;$H$7,C12&gt;$H$8),C12+0.008*(MAX($A$2:$C$13)-MIN($A$2:$C$13)),NA())</x:f>
        <x:v>#N/A</x:v>
      </x:c>
    </x:row>
    <x:row r="256">
      <x:c r="P256" t="n">
        <x:v>3</x:v>
      </x:c>
    </x:row>
    <x:row r="257">
      <x:c r="P257" t="n">
        <x:v>3</x:v>
      </x:c>
      <x:c r="AK257" t="n">
        <x:f>IF(OR(C13&lt;$H$7,C13&gt;$H$8),C13+0.008*(MAX($A$2:$C$13)-MIN($A$2:$C$13)),NA())</x:f>
        <x:v>103.54</x:v>
      </x:c>
    </x:row>
    <x:row r="258">
      <x:c r="P258" t="n">
        <x:v>3.028</x:v>
      </x:c>
      <x:c r="AK258">
        <x:f>IF(OR(C13&lt;H$7,C13&gt;H$8),C13,NA())</x:f>
        <x:v>103.5</x:v>
      </x:c>
    </x:row>
    <x:row r="259">
      <x:c r="P259" t="n">
        <x:v>3</x:v>
      </x:c>
      <x:c r="AK259" t="n">
        <x:f>IF(OR(C13&lt;$H$7,C13&gt;$H$8),C13-0.008*(MAX($A$2:$C$13)-MIN($A$2:$C$13)),NA())</x:f>
        <x:v>103.46</x:v>
      </x:c>
    </x:row>
    <x:row r="260">
      <x:c r="P260" t="n">
        <x:v>2.972</x:v>
      </x:c>
      <x:c r="AK260" t="n">
        <x:f>IF(OR(C13&lt;$H$7,C13&gt;$H$8),C13,NA())</x:f>
        <x:v>103.5</x:v>
      </x:c>
    </x:row>
    <x:row r="261">
      <x:c r="P261" t="n">
        <x:v>3</x:v>
      </x:c>
      <x:c r="AK261" t="n">
        <x:f>IF(OR(C13&lt;$H$7,C13&gt;$H$8),C13+0.008*(MAX($A$2:$C$13)-MIN($A$2:$C$13)),NA())</x:f>
        <x:v>103.54</x:v>
      </x:c>
    </x:row>
    <x:row r="262">
      <x:c r="P262" t="n">
        <x:v>3</x:v>
      </x:c>
    </x:row>
  </x:sheetData>
  <x:mergeCells>
    <x:mergeCell ref="A15:N15"/>
    <x:mergeCell ref="A16:N16"/>
    <x:mergeCell ref="A17:N17"/>
    <x:mergeCell ref="A18:N18"/>
    <x:mergeCell ref="A19:N19"/>
    <x:mergeCell ref="A41:N41"/>
  </x:mergeCells>
  <x:conditionalFormatting sqref="J2:L13">
    <x:cfRule type="containsText" dxfId="0" priority="1" operator="containsText" text="外れ値候補"/>
  </x:conditionalFormatting>
  <x:pageMargins left="0.25" right="0.25" top="0.3" bottom="0.3" header="0" footer="0"/>
  <x:pageSetup orientation="landscape" paperSize="8" fitToWidth="1" fitToHeight="1"/>
  <x:drawing xmlns:r="http://schemas.openxmlformats.org/officeDocument/2006/relationships" r:id="Rdd5290043f404daa"/>
</x:worksheet>
</file>