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4c9c9451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44764dafd389491f"/>
    <x:sheet xmlns:r="http://schemas.openxmlformats.org/officeDocument/2006/relationships" name="ワイブルプロット" sheetId="2" r:id="Rbeedf864a0884c64"/>
  </x:sheets>
</x:workbook>
</file>

<file path=xl/comments1.xml><?xml version="1.0" encoding="utf-8"?>
<x:comments xmlns:x="http://schemas.openxmlformats.org/spreadsheetml/2006/main">
  <x:authors>
    <x:author>tc={AAA9D822-A2BB-435C-B220-B6F7942633F1}</x:author>
    <x:author>tc={367A2798-FBCE-443B-94E5-B2E8313AEAAB}</x:author>
  </x:authors>
  <x:commentList>
    <x:comment ref="B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mはワイブルプロットの回帰直線の傾きです。</x:t>
        </x:r>
      </x:text>
    </x:comment>
    <x:comment ref="B7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η = EXP(-切片/m) で求めます。ηは平均寿命ではなく特性寿命です。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0"/>
    <x:numFmt numFmtId="202" formatCode="0.0"/>
    <x:numFmt numFmtId="203" formatCode="0.0000"/>
  </x:numFmts>
  <x:fonts count="7">
    <x:font>
      <x:sz val="11"/>
      <x:name val="Carlito"/>
    </x:font>
    <x:font>
      <x:b/>
      <x:sz val="18"/>
      <x:color rgb="FFFFFFFF"/>
      <x:name val="Carlito"/>
    </x:font>
    <x:font>
      <x:sz val="11"/>
      <x:color rgb="FF183B5B"/>
      <x:name val="Carlito"/>
    </x:font>
    <x:font>
      <x:b/>
      <x:sz val="11"/>
      <x:color rgb="FFFFFFFF"/>
      <x:name val="Carlito"/>
    </x:font>
    <x:font>
      <x:b/>
      <x:sz val="11"/>
      <x:color rgb="FF245A91"/>
      <x:name val="Carlito"/>
    </x:font>
    <x:font>
      <x:b/>
      <x:sz val="11"/>
      <x:color rgb="FF7A4A00"/>
      <x:name val="Carlito"/>
    </x:font>
    <x:font>
      <x:b/>
      <x:sz val="11"/>
      <x:color rgb="FF183B5B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3B5B"/>
      </x:patternFill>
    </x:fill>
    <x:fill>
      <x:patternFill patternType="solid">
        <x:fgColor rgb="FFF4F9FF"/>
      </x:patternFill>
    </x:fill>
    <x:fill>
      <x:patternFill patternType="solid">
        <x:fgColor rgb="FF2F6FB3"/>
      </x:patternFill>
    </x:fill>
    <x:fill>
      <x:patternFill patternType="solid">
        <x:fgColor rgb="FFEAF2FA"/>
      </x:patternFill>
    </x:fill>
    <x:fill>
      <x:patternFill patternType="solid">
        <x:fgColor rgb="FFFFF7E8"/>
      </x:patternFill>
    </x:fill>
    <x:fill>
      <x:patternFill patternType="solid">
        <x:fgColor rgb="FFDCEBFA"/>
      </x:patternFill>
    </x:fill>
    <x:fill>
      <x:patternFill patternType="solid">
        <x:fgColor rgb="FFFFF4CC"/>
      </x:patternFill>
    </x:fill>
  </x:fills>
  <x:borders count="3">
    <x:border/>
    <x:border>
      <x:left style="thin">
        <x:color rgb="FFCBD9E6"/>
      </x:left>
      <x:right style="thin">
        <x:color rgb="FFCBD9E6"/>
      </x:right>
      <x:top style="thin">
        <x:color rgb="FFCBD9E6"/>
      </x:top>
      <x:bottom style="thin">
        <x:color rgb="FFCBD9E6"/>
      </x:bottom>
    </x:border>
    <x:border>
      <x:left style="thin">
        <x:color rgb="FFD9E3EC"/>
      </x:left>
      <x:right style="thin">
        <x:color rgb="FFD9E3EC"/>
      </x:right>
      <x:top style="thin">
        <x:color rgb="FFD9E3EC"/>
      </x:top>
      <x:bottom style="thin">
        <x:color rgb="FFD9E3EC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202" fontId="0" fillId="8" borderId="0" xfId="0" applyNumberFormat="1" applyFont="1" applyFill="1" applyBorder="1"/>
    <x:xf numFmtId="202" fontId="0" fillId="8" borderId="0" xfId="0" applyNumberFormat="1" applyFont="1" applyFill="1" applyBorder="1" applyAlignment="1">
      <x:alignment horizontal="right"/>
    </x:xf>
    <x:xf numFmtId="200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3" fillId="4" borderId="2" xfId="0" applyNumberFormat="1" applyFont="1" applyFill="1" applyBorder="1" applyAlignment="1">
      <x:alignment horizontal="center" vertical="center" wrapText="1"/>
    </x:xf>
    <x:xf numFmtId="200" fontId="0" fillId="0" borderId="2" xfId="0" applyNumberFormat="1" applyFont="1" applyFill="1" applyBorder="1"/>
    <x:xf numFmtId="202" fontId="0" fillId="8" borderId="2" xfId="0" applyNumberFormat="1" applyFont="1" applyFill="1" applyBorder="1" applyAlignment="1">
      <x:alignment horizontal="right"/>
    </x:xf>
    <x:xf numFmtId="203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81757f6a241d3" /><Relationship Type="http://schemas.openxmlformats.org/officeDocument/2006/relationships/theme" Target="/xl/theme/theme1.xml" Id="R05af9189e1cb40b1" /><Relationship Type="http://schemas.openxmlformats.org/officeDocument/2006/relationships/sharedStrings" Target="/xl/sharedStrings.xml" Id="R931042efe8994bbf" /><Relationship Type="http://schemas.openxmlformats.org/officeDocument/2006/relationships/worksheet" Target="/xl/worksheets/sheet1.xml" Id="R44764dafd389491f" /><Relationship Type="http://schemas.openxmlformats.org/officeDocument/2006/relationships/worksheet" Target="/xl/worksheets/sheet2.xml" Id="Rbeedf864a0884c64" /><Relationship Type="http://schemas.microsoft.com/office/2017/10/relationships/person" Target="/xl/persons/person.xml" Id="R38c0422bda9f46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5c7d2ebff4948a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ワイブル確率プロット</a:t>
            </a:r>
          </a:p>
        </c:rich>
      </c:tx>
      <c:overlay val="0"/>
    </c:title>
    <c:plotArea>
      <c:scatterChart>
        <c:scatterStyle val="marker"/>
        <c:ser>
          <c:idx val="0"/>
          <c:order val="0"/>
          <c:tx>
            <c:v>観測値</c:v>
          </c:tx>
          <c:spPr>
            <a:solidFill xmlns:a="http://schemas.openxmlformats.org/drawingml/2006/main">
              <a:srgbClr val="2F6FB3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'ワイブルプロット'!$E$11:$E$20</c:f>
              <c:numCache>
                <c:formatCode>General</c:formatCode>
                <c:ptCount val="0"/>
              </c:numCache>
            </c:numRef>
          </c:yVal>
        </c:ser>
        <c:ser>
          <c:idx val="1"/>
          <c:order val="1"/>
          <c:tx>
            <c:v>回帰直線</c:v>
          </c:tx>
          <c:spPr>
            <a:solidFill xmlns:a="http://schemas.openxmlformats.org/drawingml/2006/main">
              <a:srgbClr val="F28E2B"/>
            </a:solidFill>
          </c:spPr>
          <c:xVal>
            <c:numLit>
              <c:formatCode>General</c:formatCode>
              <c:ptCount val="0"/>
            </c:numLit>
          </c:xVal>
          <c:yVal>
            <c:numRef>
              <c:f>'ワイブルプロット'!$F$11:$F$20</c:f>
              <c:numCache>
                <c:formatCode>General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ln[-ln(1-Fᵢ)]</a:t>
                </a:r>
              </a:p>
            </c:rich>
          </c:tx>
          <c:overlay val="0"/>
        </c:title>
        <c:numFmt formatCode="General"/>
        <c:majorTickMark val="none"/>
        <c:minorTickMark val="none"/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ln(t)</a:t>
                </a:r>
              </a:p>
            </c:rich>
          </c:tx>
          <c:overlay val="0"/>
        </c:title>
        <c:numFmt formatCode="General"/>
        <c:majorTickMark val="none"/>
        <c:minorTickMark val="none"/>
        <c:tickLblPos val="nextTo"/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c7d2ebff4948a3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高田晃徳" id="{4A0436D1-21C9-4E6C-9C04-8EA2CA46E425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5" dT="2026-09-07T12:24:34.925" personId="{4A0436D1-21C9-4E6C-9C04-8EA2CA46E425}" id="{AAA9D822-A2BB-435C-B220-B6F7942633F1}">
    <xltc:text>mはワイブルプロットの回帰直線の傾きです。</xltc:text>
  </xltc:threadedComment>
  <xltc:threadedComment ref="B7" dT="2026-09-07T12:24:34.926" personId="{4A0436D1-21C9-4E6C-9C04-8EA2CA46E425}" id="{367A2798-FBCE-443B-94E5-B2E8313AEAAB}">
    <xltc:text>η = EXP(-切片/m) で求めます。ηは平均寿命ではなく特性寿命です。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bec96763400044af" /><Relationship Type="http://schemas.openxmlformats.org/officeDocument/2006/relationships/vmlDrawing" Target="/xl/drawings/vmldrawing.vml" Id="R9d059543c9224af9" /><Relationship Type="http://schemas.microsoft.com/office/2017/10/relationships/threadedComment" Target="/xl/threadedcomments/threadedcomment.xml" Id="R588f1a83ef01473f" /><Relationship Type="http://schemas.openxmlformats.org/officeDocument/2006/relationships/drawing" Target="/xl/drawings/drawing1.xml" Id="R32dd3c66cda24c1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58" hidden="0" customWidth="1"/>
  </x:cols>
  <x:sheetData>
    <x:row r="1" ht="34" customHeight="1">
      <x:c r="A1" s="4" t="str">
        <x:v>ワイブル解析 Excelテンプレート</x:v>
      </x:c>
      <x:c r="B1" s="4"/>
      <x:c r="C1" s="4"/>
      <x:c r="D1" s="4"/>
      <x:c r="E1" s="4"/>
      <x:c r="F1" s="4"/>
      <x:c r="G1" s="4"/>
      <x:c r="H1" s="4"/>
    </x:row>
    <x:row r="3" ht="38" customHeight="1">
      <x:c r="A3" s="7" t="str">
        <x:v>メディアンランクと回帰直線を使い、故障時間データ全体から形状パラメータmと尺度パラメータηを推定します。</x:v>
      </x:c>
      <x:c r="B3" s="7"/>
      <x:c r="C3" s="7"/>
      <x:c r="D3" s="7"/>
      <x:c r="E3" s="7"/>
      <x:c r="F3" s="7"/>
      <x:c r="G3" s="7"/>
      <x:c r="H3" s="7"/>
    </x:row>
    <x:row r="5">
      <x:c r="A5" s="17" t="str">
        <x:v>STEP</x:v>
      </x:c>
      <x:c r="B5" s="17" t="str">
        <x:v>操作</x:v>
      </x:c>
    </x:row>
    <x:row r="6">
      <x:c r="A6" s="18" t="str">
        <x:v>1</x:v>
      </x:c>
      <x:c r="B6" s="19" t="str">
        <x:v>「ワイブルプロット」シートの黄色セルに故障時間を昇順で入力します。</x:v>
      </x:c>
    </x:row>
    <x:row r="7">
      <x:c r="A7" s="18" t="str">
        <x:v>2</x:v>
      </x:c>
      <x:c r="B7" s="19" t="str">
        <x:v>故障順位iとメディアンランクFᵢが自動計算されます。</x:v>
      </x:c>
    </x:row>
    <x:row r="8">
      <x:c r="A8" s="18" t="str">
        <x:v>3</x:v>
      </x:c>
      <x:c r="B8" s="19" t="str">
        <x:v>ln(t)とln[-ln(1-Fᵢ)]からワイブルプロットが作成されます。</x:v>
      </x:c>
    </x:row>
    <x:row r="9">
      <x:c r="A9" s="18" t="str">
        <x:v>4</x:v>
      </x:c>
      <x:c r="B9" s="19" t="str">
        <x:v>回帰直線の傾きからm、切片からηが自動推定されます。</x:v>
      </x:c>
    </x:row>
    <x:row r="10">
      <x:c r="A10" s="18" t="str">
        <x:v>5</x:v>
      </x:c>
      <x:c r="B10" s="19" t="str">
        <x:v>mは故障率の傾向を示します。物理的な故障原因は別途調査してください。</x:v>
      </x:c>
    </x:row>
    <x:row r="12" ht="34" customHeight="1">
      <x:c r="A12" s="22" t="str">
        <x:v>注意：右打切りデータがある場合や精密な推定が必要な場合は、最尤法（MLE）などの利用を検討してください。</x:v>
      </x:c>
      <x:c r="B12" s="22"/>
      <x:c r="C12" s="22"/>
      <x:c r="D12" s="22"/>
      <x:c r="E12" s="22"/>
      <x:c r="F12" s="22"/>
      <x:c r="G12" s="22"/>
      <x:c r="H12" s="22"/>
    </x:row>
  </x:sheetData>
  <x:mergeCells>
    <x:mergeCell ref="A1:H1"/>
    <x:mergeCell ref="A3:H3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5" hidden="0" customWidth="1"/>
    <x:col min="3" max="3" width="20" hidden="0" customWidth="1"/>
    <x:col min="4" max="4" width="18" hidden="0" customWidth="1"/>
    <x:col min="5" max="5" width="23" hidden="0" customWidth="1"/>
    <x:col min="6" max="6" width="18" hidden="0" customWidth="1"/>
  </x:cols>
  <x:sheetData>
    <x:row r="1" ht="34" customHeight="1">
      <x:c r="A1" s="4" t="str">
        <x:v>ワイブル確率プロット（2パラメータ）</x:v>
      </x:c>
      <x:c r="B1" s="4"/>
      <x:c r="C1" s="4"/>
      <x:c r="D1" s="4"/>
      <x:c r="E1" s="4"/>
      <x:c r="F1" s="4"/>
      <x:c r="G1" s="4"/>
      <x:c r="H1" s="4"/>
    </x:row>
    <x:row r="3">
      <x:c r="A3" s="17" t="str">
        <x:v>推定結果</x:v>
      </x:c>
      <x:c r="B3" s="17" t="str">
        <x:v>値</x:v>
      </x:c>
      <x:c r="D3" s="17" t="str">
        <x:v>読み方</x:v>
      </x:c>
      <x:c r="E3" s="17" t="str"/>
    </x:row>
    <x:row r="4">
      <x:c r="A4" s="23" t="str">
        <x:v>データ数 n</x:v>
      </x:c>
      <x:c r="B4" s="25" t="n">
        <x:f>COUNT(B11:B60)</x:f>
        <x:v>10</x:v>
      </x:c>
      <x:c r="D4" s="23" t="str">
        <x:v>m &lt; 1</x:v>
      </x:c>
      <x:c r="E4" s="24" t="str">
        <x:v>故障率が時間とともに低下</x:v>
      </x:c>
    </x:row>
    <x:row r="5">
      <x:c r="A5" s="23" t="str">
        <x:v>形状パラメータ m</x:v>
      </x:c>
      <x:c r="B5" s="26" t="n">
        <x:f>SLOPE(E11:E60,D11:D60)</x:f>
        <x:v>3.350130825015263</x:v>
      </x:c>
      <x:c r="D5" s="23" t="str">
        <x:v>m = 1</x:v>
      </x:c>
      <x:c r="E5" s="24" t="str">
        <x:v>故障率が一定（指数分布）</x:v>
      </x:c>
    </x:row>
    <x:row r="6">
      <x:c r="A6" s="23" t="str">
        <x:v>切片 b</x:v>
      </x:c>
      <x:c r="B6" s="26" t="n">
        <x:f>INTERCEPT(E11:E60,D11:D60)</x:f>
        <x:v>-16.02010049675332</x:v>
      </x:c>
      <x:c r="D6" s="23" t="str">
        <x:v>m &gt; 1</x:v>
      </x:c>
      <x:c r="E6" s="24" t="str">
        <x:v>故障率が時間とともに増加</x:v>
      </x:c>
    </x:row>
    <x:row r="7">
      <x:c r="A7" s="23" t="str">
        <x:v>尺度パラメータ η</x:v>
      </x:c>
      <x:c r="B7" s="26" t="n">
        <x:f>EXP(-B6/B5)</x:f>
        <x:v>119.3347782698637</x:v>
      </x:c>
    </x:row>
    <x:row r="9">
      <x:c r="A9" s="29" t="str">
        <x:v>入力・計算テーブル</x:v>
      </x:c>
      <x:c r="B9" s="29" t="str"/>
      <x:c r="C9" s="29" t="str"/>
      <x:c r="D9" s="29" t="str"/>
      <x:c r="E9" s="29" t="str"/>
      <x:c r="F9" s="29" t="str"/>
    </x:row>
    <x:row r="10" ht="22" customHeight="1">
      <x:c r="A10" s="38" t="str">
        <x:v>故障順位 i</x:v>
      </x:c>
      <x:c r="B10" s="38" t="str">
        <x:v>故障時間 t</x:v>
      </x:c>
      <x:c r="C10" s="38" t="str">
        <x:v>メディアンランク Fᵢ</x:v>
      </x:c>
      <x:c r="D10" s="38" t="str">
        <x:v>ln(t)</x:v>
      </x:c>
      <x:c r="E10" s="38" t="str">
        <x:v>ln[-ln(1-Fᵢ)]</x:v>
      </x:c>
      <x:c r="F10" s="38" t="str">
        <x:v>回帰直線 ŷ</x:v>
      </x:c>
    </x:row>
    <x:row r="11" ht="22" customHeight="1">
      <x:c r="A11" s="39" t="n">
        <x:f>IF(B11="","",COUNT($B$11:B11))</x:f>
        <x:v>1</x:v>
      </x:c>
      <x:c r="B11" s="40" t="n">
        <x:v>58</x:v>
      </x:c>
      <x:c r="C11" s="41" t="n">
        <x:f>IF(B11="","",(A11-0.3)/($B$4+0.4))</x:f>
        <x:v>0.0673076923076923</x:v>
      </x:c>
      <x:c r="D11" s="41" t="n">
        <x:f>IF(B11="","",LN(B11))</x:f>
        <x:v>4.060443010546419</x:v>
      </x:c>
      <x:c r="E11" s="41" t="n">
        <x:f>IF(B11="","",LN(-LN(1-C11)))</x:f>
        <x:v>-2.6638430853881676</x:v>
      </x:c>
      <x:c r="F11" s="41" t="n">
        <x:f>IF(B11="","",$B$5*D11+$B$6)</x:f>
        <x:v>-2.4170852039039854</x:v>
      </x:c>
    </x:row>
    <x:row r="12" ht="22" customHeight="1">
      <x:c r="A12" s="39" t="n">
        <x:f>IF(B12="","",COUNT($B$11:B12))</x:f>
        <x:v>2</x:v>
      </x:c>
      <x:c r="B12" s="40" t="n">
        <x:v>72</x:v>
      </x:c>
      <x:c r="C12" s="41" t="n">
        <x:f>IF(B12="","",(A12-0.3)/($B$4+0.4))</x:f>
        <x:v>0.16346153846153846</x:v>
      </x:c>
      <x:c r="D12" s="41" t="n">
        <x:f>IF(B12="","",LN(B12))</x:f>
        <x:v>4.276666119016055</x:v>
      </x:c>
      <x:c r="E12" s="41" t="n">
        <x:f>IF(B12="","",LN(-LN(1-C12)))</x:f>
        <x:v>-1.7232631502768931</x:v>
      </x:c>
      <x:c r="F12" s="41" t="n">
        <x:f>IF(B12="","",$B$5*D12+$B$6)</x:f>
        <x:v>-1.6927095031392394</x:v>
      </x:c>
    </x:row>
    <x:row r="13" ht="22" customHeight="1">
      <x:c r="A13" s="39" t="n">
        <x:f>IF(B13="","",COUNT($B$11:B13))</x:f>
        <x:v>3</x:v>
      </x:c>
      <x:c r="B13" s="40" t="n">
        <x:v>81</x:v>
      </x:c>
      <x:c r="C13" s="41" t="n">
        <x:f>IF(B13="","",(A13-0.3)/($B$4+0.4))</x:f>
        <x:v>0.25961538461538464</x:v>
      </x:c>
      <x:c r="D13" s="41" t="n">
        <x:f>IF(B13="","",LN(B13))</x:f>
        <x:v>4.394449154672439</x:v>
      </x:c>
      <x:c r="E13" s="41" t="n">
        <x:f>IF(B13="","",LN(-LN(1-C13)))</x:f>
        <x:v>-1.2020231152465504</x:v>
      </x:c>
      <x:c r="F13" s="41" t="n">
        <x:f>IF(B13="","",$B$5*D13+$B$6)</x:f>
        <x:v>-1.298120924722916</x:v>
      </x:c>
    </x:row>
    <x:row r="14" ht="22" customHeight="1">
      <x:c r="A14" s="39" t="n">
        <x:f>IF(B14="","",COUNT($B$11:B14))</x:f>
        <x:v>4</x:v>
      </x:c>
      <x:c r="B14" s="40" t="n">
        <x:v>90</x:v>
      </x:c>
      <x:c r="C14" s="41" t="n">
        <x:f>IF(B14="","",(A14-0.3)/($B$4+0.4))</x:f>
        <x:v>0.3557692307692308</x:v>
      </x:c>
      <x:c r="D14" s="41" t="n">
        <x:f>IF(B14="","",LN(B14))</x:f>
        <x:v>4.499809670330265</x:v>
      </x:c>
      <x:c r="E14" s="41" t="n">
        <x:f>IF(B14="","",LN(-LN(1-C14)))</x:f>
        <x:v>-0.8216665151286872</x:v>
      </x:c>
      <x:c r="F14" s="41" t="n">
        <x:f>IF(B14="","",$B$5*D14+$B$6)</x:f>
        <x:v>-0.9451494134781306</x:v>
      </x:c>
    </x:row>
    <x:row r="15" ht="22" customHeight="1">
      <x:c r="A15" s="39" t="n">
        <x:f>IF(B15="","",COUNT($B$11:B15))</x:f>
        <x:v>5</x:v>
      </x:c>
      <x:c r="B15" s="40" t="n">
        <x:v>98</x:v>
      </x:c>
      <x:c r="C15" s="41" t="n">
        <x:f>IF(B15="","",(A15-0.3)/($B$4+0.4))</x:f>
        <x:v>0.4519230769230769</x:v>
      </x:c>
      <x:c r="D15" s="41" t="n">
        <x:f>IF(B15="","",LN(B15))</x:f>
        <x:v>4.584967478670572</x:v>
      </x:c>
      <x:c r="E15" s="41" t="n">
        <x:f>IF(B15="","",LN(-LN(1-C15)))</x:f>
        <x:v>-0.5085953937341485</x:v>
      </x:c>
      <x:c r="F15" s="41" t="n">
        <x:f>IF(B15="","",$B$5*D15+$B$6)</x:f>
        <x:v>-0.6598596147665248</x:v>
      </x:c>
    </x:row>
    <x:row r="16" ht="22" customHeight="1">
      <x:c r="A16" s="39" t="n">
        <x:f>IF(B16="","",COUNT($B$11:B16))</x:f>
        <x:v>6</x:v>
      </x:c>
      <x:c r="B16" s="40" t="n">
        <x:v>107</x:v>
      </x:c>
      <x:c r="C16" s="41" t="n">
        <x:f>IF(B16="","",(A16-0.3)/($B$4+0.4))</x:f>
        <x:v>0.5480769230769231</x:v>
      </x:c>
      <x:c r="D16" s="41" t="n">
        <x:f>IF(B16="","",LN(B16))</x:f>
        <x:v>4.672828834461906</x:v>
      </x:c>
      <x:c r="E16" s="41" t="n">
        <x:f>IF(B16="","",LN(-LN(1-C16)))</x:f>
        <x:v>-0.23036544473331988</x:v>
      </x:c>
      <x:c r="F16" s="41" t="n">
        <x:f>IF(B16="","",$B$5*D16+$B$6)</x:f>
        <x:v>-0.3655125784023454</x:v>
      </x:c>
    </x:row>
    <x:row r="17" ht="22" customHeight="1">
      <x:c r="A17" s="39" t="n">
        <x:f>IF(B17="","",COUNT($B$11:B17))</x:f>
        <x:v>7</x:v>
      </x:c>
      <x:c r="B17" s="40" t="n">
        <x:v>118</x:v>
      </x:c>
      <x:c r="C17" s="41" t="n">
        <x:f>IF(B17="","",(A17-0.3)/($B$4+0.4))</x:f>
        <x:v>0.6442307692307693</x:v>
      </x:c>
      <x:c r="D17" s="41" t="n">
        <x:f>IF(B17="","",LN(B17))</x:f>
        <x:v>4.770684624465665</x:v>
      </x:c>
      <x:c r="E17" s="41" t="n">
        <x:f>IF(B17="","",LN(-LN(1-C17)))</x:f>
        <x:v>0.03292496191433932</x:v>
      </x:c>
      <x:c r="F17" s="41" t="n">
        <x:f>IF(B17="","",$B$5*D17+$B$6)</x:f>
        <x:v>-0.0376828799045299</x:v>
      </x:c>
    </x:row>
    <x:row r="18" ht="22" customHeight="1">
      <x:c r="A18" s="39" t="n">
        <x:f>IF(B18="","",COUNT($B$11:B18))</x:f>
        <x:v>8</x:v>
      </x:c>
      <x:c r="B18" s="40" t="n">
        <x:v>132</x:v>
      </x:c>
      <x:c r="C18" s="41" t="n">
        <x:f>IF(B18="","",(A18-0.3)/($B$4+0.4))</x:f>
        <x:v>0.7403846153846154</x:v>
      </x:c>
      <x:c r="D18" s="41" t="n">
        <x:f>IF(B18="","",LN(B18))</x:f>
        <x:v>4.882801922586371</x:v>
      </x:c>
      <x:c r="E18" s="41" t="n">
        <x:f>IF(B18="","",LN(-LN(1-C18)))</x:f>
        <x:v>0.29903293186204805</x:v>
      </x:c>
      <x:c r="F18" s="41" t="n">
        <x:f>IF(B18="","",$B$5*D18+$B$6)</x:f>
        <x:v>0.33792473654706967</x:v>
      </x:c>
    </x:row>
    <x:row r="19" ht="22" customHeight="1">
      <x:c r="A19" s="39" t="n">
        <x:f>IF(B19="","",COUNT($B$11:B19))</x:f>
        <x:v>9</x:v>
      </x:c>
      <x:c r="B19" s="40" t="n">
        <x:v>148</x:v>
      </x:c>
      <x:c r="C19" s="41" t="n">
        <x:f>IF(B19="","",(A19-0.3)/($B$4+0.4))</x:f>
        <x:v>0.8365384615384615</x:v>
      </x:c>
      <x:c r="D19" s="41" t="n">
        <x:f>IF(B19="","",LN(B19))</x:f>
        <x:v>4.997212273764115</x:v>
      </x:c>
      <x:c r="E19" s="41" t="n">
        <x:f>IF(B19="","",LN(-LN(1-C19)))</x:f>
        <x:v>0.5939772166603856</x:v>
      </x:c>
      <x:c r="F19" s="41" t="n">
        <x:f>IF(B19="","",$B$5*D19+$B$6)</x:f>
        <x:v>0.7212143807284512</x:v>
      </x:c>
    </x:row>
    <x:row r="20" ht="22" customHeight="1">
      <x:c r="A20" s="39" t="n">
        <x:f>IF(B20="","",COUNT($B$11:B20))</x:f>
        <x:v>10</x:v>
      </x:c>
      <x:c r="B20" s="40" t="n">
        <x:v>167</x:v>
      </x:c>
      <x:c r="C20" s="41" t="n">
        <x:f>IF(B20="","",(A20-0.3)/($B$4+0.4))</x:f>
        <x:v>0.9326923076923076</x:v>
      </x:c>
      <x:c r="D20" s="41" t="n">
        <x:f>IF(B20="","",LN(B20))</x:f>
        <x:v>5.117993812416755</x:v>
      </x:c>
      <x:c r="E20" s="41" t="n">
        <x:f>IF(B20="","",LN(-LN(1-C20)))</x:f>
        <x:v>0.9926889294902709</x:v>
      </x:c>
      <x:c r="F20" s="41" t="n">
        <x:f>IF(B20="","",$B$5*D20+$B$6)</x:f>
        <x:v>1.1258483364614378</x:v>
      </x:c>
    </x:row>
    <x:row r="21" ht="22" customHeight="1">
      <x:c r="A21" s="39" t="str">
        <x:f>IF(B21="","",COUNT($B$11:B21))</x:f>
      </x:c>
      <x:c r="B21" s="40"/>
      <x:c r="C21" s="41" t="str">
        <x:f>IF(B21="","",(A21-0.3)/($B$4+0.4))</x:f>
      </x:c>
      <x:c r="D21" s="41" t="str">
        <x:f>IF(B21="","",LN(B21))</x:f>
      </x:c>
      <x:c r="E21" s="41" t="str">
        <x:f>IF(B21="","",LN(-LN(1-C21)))</x:f>
      </x:c>
      <x:c r="F21" s="41" t="str">
        <x:f>IF(B21="","",$B$5*D21+$B$6)</x:f>
      </x:c>
    </x:row>
    <x:row r="22" ht="22" customHeight="1">
      <x:c r="A22" s="39" t="str">
        <x:f>IF(B22="","",COUNT($B$11:B22))</x:f>
      </x:c>
      <x:c r="B22" s="40"/>
      <x:c r="C22" s="41" t="str">
        <x:f>IF(B22="","",(A22-0.3)/($B$4+0.4))</x:f>
      </x:c>
      <x:c r="D22" s="41" t="str">
        <x:f>IF(B22="","",LN(B22))</x:f>
      </x:c>
      <x:c r="E22" s="41" t="str">
        <x:f>IF(B22="","",LN(-LN(1-C22)))</x:f>
      </x:c>
      <x:c r="F22" s="41" t="str">
        <x:f>IF(B22="","",$B$5*D22+$B$6)</x:f>
      </x:c>
    </x:row>
    <x:row r="23" ht="22" customHeight="1">
      <x:c r="A23" s="39" t="str">
        <x:f>IF(B23="","",COUNT($B$11:B23))</x:f>
      </x:c>
      <x:c r="B23" s="40"/>
      <x:c r="C23" s="41" t="str">
        <x:f>IF(B23="","",(A23-0.3)/($B$4+0.4))</x:f>
      </x:c>
      <x:c r="D23" s="41" t="str">
        <x:f>IF(B23="","",LN(B23))</x:f>
      </x:c>
      <x:c r="E23" s="41" t="str">
        <x:f>IF(B23="","",LN(-LN(1-C23)))</x:f>
      </x:c>
      <x:c r="F23" s="41" t="str">
        <x:f>IF(B23="","",$B$5*D23+$B$6)</x:f>
      </x:c>
    </x:row>
    <x:row r="24" ht="22" customHeight="1">
      <x:c r="A24" s="39" t="str">
        <x:f>IF(B24="","",COUNT($B$11:B24))</x:f>
      </x:c>
      <x:c r="B24" s="40"/>
      <x:c r="C24" s="41" t="str">
        <x:f>IF(B24="","",(A24-0.3)/($B$4+0.4))</x:f>
      </x:c>
      <x:c r="D24" s="41" t="str">
        <x:f>IF(B24="","",LN(B24))</x:f>
      </x:c>
      <x:c r="E24" s="41" t="str">
        <x:f>IF(B24="","",LN(-LN(1-C24)))</x:f>
      </x:c>
      <x:c r="F24" s="41" t="str">
        <x:f>IF(B24="","",$B$5*D24+$B$6)</x:f>
      </x:c>
    </x:row>
    <x:row r="25" ht="22" customHeight="1">
      <x:c r="A25" s="39" t="str">
        <x:f>IF(B25="","",COUNT($B$11:B25))</x:f>
      </x:c>
      <x:c r="B25" s="40"/>
      <x:c r="C25" s="41" t="str">
        <x:f>IF(B25="","",(A25-0.3)/($B$4+0.4))</x:f>
      </x:c>
      <x:c r="D25" s="41" t="str">
        <x:f>IF(B25="","",LN(B25))</x:f>
      </x:c>
      <x:c r="E25" s="41" t="str">
        <x:f>IF(B25="","",LN(-LN(1-C25)))</x:f>
      </x:c>
      <x:c r="F25" s="41" t="str">
        <x:f>IF(B25="","",$B$5*D25+$B$6)</x:f>
      </x:c>
    </x:row>
    <x:row r="26" ht="22" customHeight="1">
      <x:c r="A26" s="39" t="str">
        <x:f>IF(B26="","",COUNT($B$11:B26))</x:f>
      </x:c>
      <x:c r="B26" s="40"/>
      <x:c r="C26" s="41" t="str">
        <x:f>IF(B26="","",(A26-0.3)/($B$4+0.4))</x:f>
      </x:c>
      <x:c r="D26" s="41" t="str">
        <x:f>IF(B26="","",LN(B26))</x:f>
      </x:c>
      <x:c r="E26" s="41" t="str">
        <x:f>IF(B26="","",LN(-LN(1-C26)))</x:f>
      </x:c>
      <x:c r="F26" s="41" t="str">
        <x:f>IF(B26="","",$B$5*D26+$B$6)</x:f>
      </x:c>
    </x:row>
    <x:row r="27" ht="22" customHeight="1">
      <x:c r="A27" s="39" t="str">
        <x:f>IF(B27="","",COUNT($B$11:B27))</x:f>
      </x:c>
      <x:c r="B27" s="40"/>
      <x:c r="C27" s="41" t="str">
        <x:f>IF(B27="","",(A27-0.3)/($B$4+0.4))</x:f>
      </x:c>
      <x:c r="D27" s="41" t="str">
        <x:f>IF(B27="","",LN(B27))</x:f>
      </x:c>
      <x:c r="E27" s="41" t="str">
        <x:f>IF(B27="","",LN(-LN(1-C27)))</x:f>
      </x:c>
      <x:c r="F27" s="41" t="str">
        <x:f>IF(B27="","",$B$5*D27+$B$6)</x:f>
      </x:c>
    </x:row>
    <x:row r="28" ht="22" customHeight="1">
      <x:c r="A28" s="39" t="str">
        <x:f>IF(B28="","",COUNT($B$11:B28))</x:f>
      </x:c>
      <x:c r="B28" s="40"/>
      <x:c r="C28" s="41" t="str">
        <x:f>IF(B28="","",(A28-0.3)/($B$4+0.4))</x:f>
      </x:c>
      <x:c r="D28" s="41" t="str">
        <x:f>IF(B28="","",LN(B28))</x:f>
      </x:c>
      <x:c r="E28" s="41" t="str">
        <x:f>IF(B28="","",LN(-LN(1-C28)))</x:f>
      </x:c>
      <x:c r="F28" s="41" t="str">
        <x:f>IF(B28="","",$B$5*D28+$B$6)</x:f>
      </x:c>
    </x:row>
    <x:row r="29" ht="22" customHeight="1">
      <x:c r="A29" s="39" t="str">
        <x:f>IF(B29="","",COUNT($B$11:B29))</x:f>
      </x:c>
      <x:c r="B29" s="40"/>
      <x:c r="C29" s="41" t="str">
        <x:f>IF(B29="","",(A29-0.3)/($B$4+0.4))</x:f>
      </x:c>
      <x:c r="D29" s="41" t="str">
        <x:f>IF(B29="","",LN(B29))</x:f>
      </x:c>
      <x:c r="E29" s="41" t="str">
        <x:f>IF(B29="","",LN(-LN(1-C29)))</x:f>
      </x:c>
      <x:c r="F29" s="41" t="str">
        <x:f>IF(B29="","",$B$5*D29+$B$6)</x:f>
      </x:c>
    </x:row>
    <x:row r="30" ht="22" customHeight="1">
      <x:c r="A30" s="39" t="str">
        <x:f>IF(B30="","",COUNT($B$11:B30))</x:f>
      </x:c>
      <x:c r="B30" s="40"/>
      <x:c r="C30" s="41" t="str">
        <x:f>IF(B30="","",(A30-0.3)/($B$4+0.4))</x:f>
      </x:c>
      <x:c r="D30" s="41" t="str">
        <x:f>IF(B30="","",LN(B30))</x:f>
      </x:c>
      <x:c r="E30" s="41" t="str">
        <x:f>IF(B30="","",LN(-LN(1-C30)))</x:f>
      </x:c>
      <x:c r="F30" s="41" t="str">
        <x:f>IF(B30="","",$B$5*D30+$B$6)</x:f>
      </x:c>
    </x:row>
    <x:row r="31" ht="22" customHeight="1">
      <x:c r="A31" s="39" t="str">
        <x:f>IF(B31="","",COUNT($B$11:B31))</x:f>
      </x:c>
      <x:c r="B31" s="40"/>
      <x:c r="C31" s="41" t="str">
        <x:f>IF(B31="","",(A31-0.3)/($B$4+0.4))</x:f>
      </x:c>
      <x:c r="D31" s="41" t="str">
        <x:f>IF(B31="","",LN(B31))</x:f>
      </x:c>
      <x:c r="E31" s="41" t="str">
        <x:f>IF(B31="","",LN(-LN(1-C31)))</x:f>
      </x:c>
      <x:c r="F31" s="41" t="str">
        <x:f>IF(B31="","",$B$5*D31+$B$6)</x:f>
      </x:c>
    </x:row>
    <x:row r="32" ht="22" customHeight="1">
      <x:c r="A32" s="39" t="str">
        <x:f>IF(B32="","",COUNT($B$11:B32))</x:f>
      </x:c>
      <x:c r="B32" s="40"/>
      <x:c r="C32" s="41" t="str">
        <x:f>IF(B32="","",(A32-0.3)/($B$4+0.4))</x:f>
      </x:c>
      <x:c r="D32" s="41" t="str">
        <x:f>IF(B32="","",LN(B32))</x:f>
      </x:c>
      <x:c r="E32" s="41" t="str">
        <x:f>IF(B32="","",LN(-LN(1-C32)))</x:f>
      </x:c>
      <x:c r="F32" s="41" t="str">
        <x:f>IF(B32="","",$B$5*D32+$B$6)</x:f>
      </x:c>
    </x:row>
    <x:row r="33" ht="22" customHeight="1">
      <x:c r="A33" s="39" t="str">
        <x:f>IF(B33="","",COUNT($B$11:B33))</x:f>
      </x:c>
      <x:c r="B33" s="40"/>
      <x:c r="C33" s="41" t="str">
        <x:f>IF(B33="","",(A33-0.3)/($B$4+0.4))</x:f>
      </x:c>
      <x:c r="D33" s="41" t="str">
        <x:f>IF(B33="","",LN(B33))</x:f>
      </x:c>
      <x:c r="E33" s="41" t="str">
        <x:f>IF(B33="","",LN(-LN(1-C33)))</x:f>
      </x:c>
      <x:c r="F33" s="41" t="str">
        <x:f>IF(B33="","",$B$5*D33+$B$6)</x:f>
      </x:c>
    </x:row>
    <x:row r="34" ht="22" customHeight="1">
      <x:c r="A34" s="39" t="str">
        <x:f>IF(B34="","",COUNT($B$11:B34))</x:f>
      </x:c>
      <x:c r="B34" s="40"/>
      <x:c r="C34" s="41" t="str">
        <x:f>IF(B34="","",(A34-0.3)/($B$4+0.4))</x:f>
      </x:c>
      <x:c r="D34" s="41" t="str">
        <x:f>IF(B34="","",LN(B34))</x:f>
      </x:c>
      <x:c r="E34" s="41" t="str">
        <x:f>IF(B34="","",LN(-LN(1-C34)))</x:f>
      </x:c>
      <x:c r="F34" s="41" t="str">
        <x:f>IF(B34="","",$B$5*D34+$B$6)</x:f>
      </x:c>
    </x:row>
    <x:row r="35" ht="22" customHeight="1">
      <x:c r="A35" s="39" t="str">
        <x:f>IF(B35="","",COUNT($B$11:B35))</x:f>
      </x:c>
      <x:c r="B35" s="40"/>
      <x:c r="C35" s="41" t="str">
        <x:f>IF(B35="","",(A35-0.3)/($B$4+0.4))</x:f>
      </x:c>
      <x:c r="D35" s="41" t="str">
        <x:f>IF(B35="","",LN(B35))</x:f>
      </x:c>
      <x:c r="E35" s="41" t="str">
        <x:f>IF(B35="","",LN(-LN(1-C35)))</x:f>
      </x:c>
      <x:c r="F35" s="41" t="str">
        <x:f>IF(B35="","",$B$5*D35+$B$6)</x:f>
      </x:c>
    </x:row>
    <x:row r="36" ht="22" customHeight="1">
      <x:c r="A36" s="39" t="str">
        <x:f>IF(B36="","",COUNT($B$11:B36))</x:f>
      </x:c>
      <x:c r="B36" s="40"/>
      <x:c r="C36" s="41" t="str">
        <x:f>IF(B36="","",(A36-0.3)/($B$4+0.4))</x:f>
      </x:c>
      <x:c r="D36" s="41" t="str">
        <x:f>IF(B36="","",LN(B36))</x:f>
      </x:c>
      <x:c r="E36" s="41" t="str">
        <x:f>IF(B36="","",LN(-LN(1-C36)))</x:f>
      </x:c>
      <x:c r="F36" s="41" t="str">
        <x:f>IF(B36="","",$B$5*D36+$B$6)</x:f>
      </x:c>
    </x:row>
    <x:row r="37" ht="22" customHeight="1">
      <x:c r="A37" s="39" t="str">
        <x:f>IF(B37="","",COUNT($B$11:B37))</x:f>
      </x:c>
      <x:c r="B37" s="40"/>
      <x:c r="C37" s="41" t="str">
        <x:f>IF(B37="","",(A37-0.3)/($B$4+0.4))</x:f>
      </x:c>
      <x:c r="D37" s="41" t="str">
        <x:f>IF(B37="","",LN(B37))</x:f>
      </x:c>
      <x:c r="E37" s="41" t="str">
        <x:f>IF(B37="","",LN(-LN(1-C37)))</x:f>
      </x:c>
      <x:c r="F37" s="41" t="str">
        <x:f>IF(B37="","",$B$5*D37+$B$6)</x:f>
      </x:c>
    </x:row>
    <x:row r="38" ht="22" customHeight="1">
      <x:c r="A38" s="39" t="str">
        <x:f>IF(B38="","",COUNT($B$11:B38))</x:f>
      </x:c>
      <x:c r="B38" s="40"/>
      <x:c r="C38" s="41" t="str">
        <x:f>IF(B38="","",(A38-0.3)/($B$4+0.4))</x:f>
      </x:c>
      <x:c r="D38" s="41" t="str">
        <x:f>IF(B38="","",LN(B38))</x:f>
      </x:c>
      <x:c r="E38" s="41" t="str">
        <x:f>IF(B38="","",LN(-LN(1-C38)))</x:f>
      </x:c>
      <x:c r="F38" s="41" t="str">
        <x:f>IF(B38="","",$B$5*D38+$B$6)</x:f>
      </x:c>
    </x:row>
    <x:row r="39" ht="22" customHeight="1">
      <x:c r="A39" s="39" t="str">
        <x:f>IF(B39="","",COUNT($B$11:B39))</x:f>
      </x:c>
      <x:c r="B39" s="40"/>
      <x:c r="C39" s="41" t="str">
        <x:f>IF(B39="","",(A39-0.3)/($B$4+0.4))</x:f>
      </x:c>
      <x:c r="D39" s="41" t="str">
        <x:f>IF(B39="","",LN(B39))</x:f>
      </x:c>
      <x:c r="E39" s="41" t="str">
        <x:f>IF(B39="","",LN(-LN(1-C39)))</x:f>
      </x:c>
      <x:c r="F39" s="41" t="str">
        <x:f>IF(B39="","",$B$5*D39+$B$6)</x:f>
      </x:c>
    </x:row>
    <x:row r="40" ht="22" customHeight="1">
      <x:c r="A40" s="39" t="str">
        <x:f>IF(B40="","",COUNT($B$11:B40))</x:f>
      </x:c>
      <x:c r="B40" s="40"/>
      <x:c r="C40" s="41" t="str">
        <x:f>IF(B40="","",(A40-0.3)/($B$4+0.4))</x:f>
      </x:c>
      <x:c r="D40" s="41" t="str">
        <x:f>IF(B40="","",LN(B40))</x:f>
      </x:c>
      <x:c r="E40" s="41" t="str">
        <x:f>IF(B40="","",LN(-LN(1-C40)))</x:f>
      </x:c>
      <x:c r="F40" s="41" t="str">
        <x:f>IF(B40="","",$B$5*D40+$B$6)</x:f>
      </x:c>
    </x:row>
    <x:row r="41" ht="22" customHeight="1">
      <x:c r="A41" s="39" t="str">
        <x:f>IF(B41="","",COUNT($B$11:B41))</x:f>
      </x:c>
      <x:c r="B41" s="40"/>
      <x:c r="C41" s="41" t="str">
        <x:f>IF(B41="","",(A41-0.3)/($B$4+0.4))</x:f>
      </x:c>
      <x:c r="D41" s="41" t="str">
        <x:f>IF(B41="","",LN(B41))</x:f>
      </x:c>
      <x:c r="E41" s="41" t="str">
        <x:f>IF(B41="","",LN(-LN(1-C41)))</x:f>
      </x:c>
      <x:c r="F41" s="41" t="str">
        <x:f>IF(B41="","",$B$5*D41+$B$6)</x:f>
      </x:c>
    </x:row>
    <x:row r="42" ht="22" customHeight="1">
      <x:c r="A42" s="39" t="str">
        <x:f>IF(B42="","",COUNT($B$11:B42))</x:f>
      </x:c>
      <x:c r="B42" s="40"/>
      <x:c r="C42" s="41" t="str">
        <x:f>IF(B42="","",(A42-0.3)/($B$4+0.4))</x:f>
      </x:c>
      <x:c r="D42" s="41" t="str">
        <x:f>IF(B42="","",LN(B42))</x:f>
      </x:c>
      <x:c r="E42" s="41" t="str">
        <x:f>IF(B42="","",LN(-LN(1-C42)))</x:f>
      </x:c>
      <x:c r="F42" s="41" t="str">
        <x:f>IF(B42="","",$B$5*D42+$B$6)</x:f>
      </x:c>
    </x:row>
    <x:row r="43" ht="22" customHeight="1">
      <x:c r="A43" s="39" t="str">
        <x:f>IF(B43="","",COUNT($B$11:B43))</x:f>
      </x:c>
      <x:c r="B43" s="40"/>
      <x:c r="C43" s="41" t="str">
        <x:f>IF(B43="","",(A43-0.3)/($B$4+0.4))</x:f>
      </x:c>
      <x:c r="D43" s="41" t="str">
        <x:f>IF(B43="","",LN(B43))</x:f>
      </x:c>
      <x:c r="E43" s="41" t="str">
        <x:f>IF(B43="","",LN(-LN(1-C43)))</x:f>
      </x:c>
      <x:c r="F43" s="41" t="str">
        <x:f>IF(B43="","",$B$5*D43+$B$6)</x:f>
      </x:c>
    </x:row>
    <x:row r="44" ht="22" customHeight="1">
      <x:c r="A44" s="39" t="str">
        <x:f>IF(B44="","",COUNT($B$11:B44))</x:f>
      </x:c>
      <x:c r="B44" s="40"/>
      <x:c r="C44" s="41" t="str">
        <x:f>IF(B44="","",(A44-0.3)/($B$4+0.4))</x:f>
      </x:c>
      <x:c r="D44" s="41" t="str">
        <x:f>IF(B44="","",LN(B44))</x:f>
      </x:c>
      <x:c r="E44" s="41" t="str">
        <x:f>IF(B44="","",LN(-LN(1-C44)))</x:f>
      </x:c>
      <x:c r="F44" s="41" t="str">
        <x:f>IF(B44="","",$B$5*D44+$B$6)</x:f>
      </x:c>
    </x:row>
    <x:row r="45" ht="22" customHeight="1">
      <x:c r="A45" s="39" t="str">
        <x:f>IF(B45="","",COUNT($B$11:B45))</x:f>
      </x:c>
      <x:c r="B45" s="40"/>
      <x:c r="C45" s="41" t="str">
        <x:f>IF(B45="","",(A45-0.3)/($B$4+0.4))</x:f>
      </x:c>
      <x:c r="D45" s="41" t="str">
        <x:f>IF(B45="","",LN(B45))</x:f>
      </x:c>
      <x:c r="E45" s="41" t="str">
        <x:f>IF(B45="","",LN(-LN(1-C45)))</x:f>
      </x:c>
      <x:c r="F45" s="41" t="str">
        <x:f>IF(B45="","",$B$5*D45+$B$6)</x:f>
      </x:c>
    </x:row>
    <x:row r="46" ht="22" customHeight="1">
      <x:c r="A46" s="39" t="str">
        <x:f>IF(B46="","",COUNT($B$11:B46))</x:f>
      </x:c>
      <x:c r="B46" s="40"/>
      <x:c r="C46" s="41" t="str">
        <x:f>IF(B46="","",(A46-0.3)/($B$4+0.4))</x:f>
      </x:c>
      <x:c r="D46" s="41" t="str">
        <x:f>IF(B46="","",LN(B46))</x:f>
      </x:c>
      <x:c r="E46" s="41" t="str">
        <x:f>IF(B46="","",LN(-LN(1-C46)))</x:f>
      </x:c>
      <x:c r="F46" s="41" t="str">
        <x:f>IF(B46="","",$B$5*D46+$B$6)</x:f>
      </x:c>
    </x:row>
    <x:row r="47" ht="22" customHeight="1">
      <x:c r="A47" s="39" t="str">
        <x:f>IF(B47="","",COUNT($B$11:B47))</x:f>
      </x:c>
      <x:c r="B47" s="40"/>
      <x:c r="C47" s="41" t="str">
        <x:f>IF(B47="","",(A47-0.3)/($B$4+0.4))</x:f>
      </x:c>
      <x:c r="D47" s="41" t="str">
        <x:f>IF(B47="","",LN(B47))</x:f>
      </x:c>
      <x:c r="E47" s="41" t="str">
        <x:f>IF(B47="","",LN(-LN(1-C47)))</x:f>
      </x:c>
      <x:c r="F47" s="41" t="str">
        <x:f>IF(B47="","",$B$5*D47+$B$6)</x:f>
      </x:c>
    </x:row>
    <x:row r="48" ht="22" customHeight="1">
      <x:c r="A48" s="39" t="str">
        <x:f>IF(B48="","",COUNT($B$11:B48))</x:f>
      </x:c>
      <x:c r="B48" s="40"/>
      <x:c r="C48" s="41" t="str">
        <x:f>IF(B48="","",(A48-0.3)/($B$4+0.4))</x:f>
      </x:c>
      <x:c r="D48" s="41" t="str">
        <x:f>IF(B48="","",LN(B48))</x:f>
      </x:c>
      <x:c r="E48" s="41" t="str">
        <x:f>IF(B48="","",LN(-LN(1-C48)))</x:f>
      </x:c>
      <x:c r="F48" s="41" t="str">
        <x:f>IF(B48="","",$B$5*D48+$B$6)</x:f>
      </x:c>
    </x:row>
    <x:row r="49" ht="22" customHeight="1">
      <x:c r="A49" s="39" t="str">
        <x:f>IF(B49="","",COUNT($B$11:B49))</x:f>
      </x:c>
      <x:c r="B49" s="40"/>
      <x:c r="C49" s="41" t="str">
        <x:f>IF(B49="","",(A49-0.3)/($B$4+0.4))</x:f>
      </x:c>
      <x:c r="D49" s="41" t="str">
        <x:f>IF(B49="","",LN(B49))</x:f>
      </x:c>
      <x:c r="E49" s="41" t="str">
        <x:f>IF(B49="","",LN(-LN(1-C49)))</x:f>
      </x:c>
      <x:c r="F49" s="41" t="str">
        <x:f>IF(B49="","",$B$5*D49+$B$6)</x:f>
      </x:c>
    </x:row>
    <x:row r="50" ht="22" customHeight="1">
      <x:c r="A50" s="39" t="str">
        <x:f>IF(B50="","",COUNT($B$11:B50))</x:f>
      </x:c>
      <x:c r="B50" s="40"/>
      <x:c r="C50" s="41" t="str">
        <x:f>IF(B50="","",(A50-0.3)/($B$4+0.4))</x:f>
      </x:c>
      <x:c r="D50" s="41" t="str">
        <x:f>IF(B50="","",LN(B50))</x:f>
      </x:c>
      <x:c r="E50" s="41" t="str">
        <x:f>IF(B50="","",LN(-LN(1-C50)))</x:f>
      </x:c>
      <x:c r="F50" s="41" t="str">
        <x:f>IF(B50="","",$B$5*D50+$B$6)</x:f>
      </x:c>
    </x:row>
    <x:row r="51" ht="22" customHeight="1">
      <x:c r="A51" s="39" t="str">
        <x:f>IF(B51="","",COUNT($B$11:B51))</x:f>
      </x:c>
      <x:c r="B51" s="40"/>
      <x:c r="C51" s="41" t="str">
        <x:f>IF(B51="","",(A51-0.3)/($B$4+0.4))</x:f>
      </x:c>
      <x:c r="D51" s="41" t="str">
        <x:f>IF(B51="","",LN(B51))</x:f>
      </x:c>
      <x:c r="E51" s="41" t="str">
        <x:f>IF(B51="","",LN(-LN(1-C51)))</x:f>
      </x:c>
      <x:c r="F51" s="41" t="str">
        <x:f>IF(B51="","",$B$5*D51+$B$6)</x:f>
      </x:c>
    </x:row>
    <x:row r="52" ht="22" customHeight="1">
      <x:c r="A52" s="39" t="str">
        <x:f>IF(B52="","",COUNT($B$11:B52))</x:f>
      </x:c>
      <x:c r="B52" s="40"/>
      <x:c r="C52" s="41" t="str">
        <x:f>IF(B52="","",(A52-0.3)/($B$4+0.4))</x:f>
      </x:c>
      <x:c r="D52" s="41" t="str">
        <x:f>IF(B52="","",LN(B52))</x:f>
      </x:c>
      <x:c r="E52" s="41" t="str">
        <x:f>IF(B52="","",LN(-LN(1-C52)))</x:f>
      </x:c>
      <x:c r="F52" s="41" t="str">
        <x:f>IF(B52="","",$B$5*D52+$B$6)</x:f>
      </x:c>
    </x:row>
    <x:row r="53" ht="22" customHeight="1">
      <x:c r="A53" s="39" t="str">
        <x:f>IF(B53="","",COUNT($B$11:B53))</x:f>
      </x:c>
      <x:c r="B53" s="40"/>
      <x:c r="C53" s="41" t="str">
        <x:f>IF(B53="","",(A53-0.3)/($B$4+0.4))</x:f>
      </x:c>
      <x:c r="D53" s="41" t="str">
        <x:f>IF(B53="","",LN(B53))</x:f>
      </x:c>
      <x:c r="E53" s="41" t="str">
        <x:f>IF(B53="","",LN(-LN(1-C53)))</x:f>
      </x:c>
      <x:c r="F53" s="41" t="str">
        <x:f>IF(B53="","",$B$5*D53+$B$6)</x:f>
      </x:c>
    </x:row>
    <x:row r="54" ht="22" customHeight="1">
      <x:c r="A54" s="39" t="str">
        <x:f>IF(B54="","",COUNT($B$11:B54))</x:f>
      </x:c>
      <x:c r="B54" s="40"/>
      <x:c r="C54" s="41" t="str">
        <x:f>IF(B54="","",(A54-0.3)/($B$4+0.4))</x:f>
      </x:c>
      <x:c r="D54" s="41" t="str">
        <x:f>IF(B54="","",LN(B54))</x:f>
      </x:c>
      <x:c r="E54" s="41" t="str">
        <x:f>IF(B54="","",LN(-LN(1-C54)))</x:f>
      </x:c>
      <x:c r="F54" s="41" t="str">
        <x:f>IF(B54="","",$B$5*D54+$B$6)</x:f>
      </x:c>
    </x:row>
    <x:row r="55" ht="22" customHeight="1">
      <x:c r="A55" s="39" t="str">
        <x:f>IF(B55="","",COUNT($B$11:B55))</x:f>
      </x:c>
      <x:c r="B55" s="40"/>
      <x:c r="C55" s="41" t="str">
        <x:f>IF(B55="","",(A55-0.3)/($B$4+0.4))</x:f>
      </x:c>
      <x:c r="D55" s="41" t="str">
        <x:f>IF(B55="","",LN(B55))</x:f>
      </x:c>
      <x:c r="E55" s="41" t="str">
        <x:f>IF(B55="","",LN(-LN(1-C55)))</x:f>
      </x:c>
      <x:c r="F55" s="41" t="str">
        <x:f>IF(B55="","",$B$5*D55+$B$6)</x:f>
      </x:c>
    </x:row>
    <x:row r="56" ht="22" customHeight="1">
      <x:c r="A56" s="39" t="str">
        <x:f>IF(B56="","",COUNT($B$11:B56))</x:f>
      </x:c>
      <x:c r="B56" s="40"/>
      <x:c r="C56" s="41" t="str">
        <x:f>IF(B56="","",(A56-0.3)/($B$4+0.4))</x:f>
      </x:c>
      <x:c r="D56" s="41" t="str">
        <x:f>IF(B56="","",LN(B56))</x:f>
      </x:c>
      <x:c r="E56" s="41" t="str">
        <x:f>IF(B56="","",LN(-LN(1-C56)))</x:f>
      </x:c>
      <x:c r="F56" s="41" t="str">
        <x:f>IF(B56="","",$B$5*D56+$B$6)</x:f>
      </x:c>
    </x:row>
    <x:row r="57" ht="22" customHeight="1">
      <x:c r="A57" s="39" t="str">
        <x:f>IF(B57="","",COUNT($B$11:B57))</x:f>
      </x:c>
      <x:c r="B57" s="40"/>
      <x:c r="C57" s="41" t="str">
        <x:f>IF(B57="","",(A57-0.3)/($B$4+0.4))</x:f>
      </x:c>
      <x:c r="D57" s="41" t="str">
        <x:f>IF(B57="","",LN(B57))</x:f>
      </x:c>
      <x:c r="E57" s="41" t="str">
        <x:f>IF(B57="","",LN(-LN(1-C57)))</x:f>
      </x:c>
      <x:c r="F57" s="41" t="str">
        <x:f>IF(B57="","",$B$5*D57+$B$6)</x:f>
      </x:c>
    </x:row>
    <x:row r="58" ht="22" customHeight="1">
      <x:c r="A58" s="39" t="str">
        <x:f>IF(B58="","",COUNT($B$11:B58))</x:f>
      </x:c>
      <x:c r="B58" s="40"/>
      <x:c r="C58" s="41" t="str">
        <x:f>IF(B58="","",(A58-0.3)/($B$4+0.4))</x:f>
      </x:c>
      <x:c r="D58" s="41" t="str">
        <x:f>IF(B58="","",LN(B58))</x:f>
      </x:c>
      <x:c r="E58" s="41" t="str">
        <x:f>IF(B58="","",LN(-LN(1-C58)))</x:f>
      </x:c>
      <x:c r="F58" s="41" t="str">
        <x:f>IF(B58="","",$B$5*D58+$B$6)</x:f>
      </x:c>
    </x:row>
    <x:row r="59" ht="22" customHeight="1">
      <x:c r="A59" s="39" t="str">
        <x:f>IF(B59="","",COUNT($B$11:B59))</x:f>
      </x:c>
      <x:c r="B59" s="40"/>
      <x:c r="C59" s="41" t="str">
        <x:f>IF(B59="","",(A59-0.3)/($B$4+0.4))</x:f>
      </x:c>
      <x:c r="D59" s="41" t="str">
        <x:f>IF(B59="","",LN(B59))</x:f>
      </x:c>
      <x:c r="E59" s="41" t="str">
        <x:f>IF(B59="","",LN(-LN(1-C59)))</x:f>
      </x:c>
      <x:c r="F59" s="41" t="str">
        <x:f>IF(B59="","",$B$5*D59+$B$6)</x:f>
      </x:c>
    </x:row>
    <x:row r="60" ht="22" customHeight="1">
      <x:c r="A60" s="39" t="str">
        <x:f>IF(B60="","",COUNT($B$11:B60))</x:f>
      </x:c>
      <x:c r="B60" s="40"/>
      <x:c r="C60" s="41" t="str">
        <x:f>IF(B60="","",(A60-0.3)/($B$4+0.4))</x:f>
      </x:c>
      <x:c r="D60" s="41" t="str">
        <x:f>IF(B60="","",LN(B60))</x:f>
      </x:c>
      <x:c r="E60" s="41" t="str">
        <x:f>IF(B60="","",LN(-LN(1-C60)))</x:f>
      </x:c>
      <x:c r="F60" s="41" t="str">
        <x:f>IF(B60="","",$B$5*D60+$B$6)</x:f>
      </x:c>
    </x:row>
  </x:sheetData>
  <x:mergeCells>
    <x:mergeCell ref="A1:H1"/>
    <x:mergeCell ref="A9:F9"/>
  </x:mergeCells>
  <x:pageMargins left="0.7" right="0.7" top="0.75" bottom="0.75" header="0.3" footer="0.3"/>
  <x:drawing xmlns:r="http://schemas.openxmlformats.org/officeDocument/2006/relationships" r:id="R32dd3c66cda24c1d"/>
  <x:legacyDrawing xmlns:r="http://schemas.openxmlformats.org/officeDocument/2006/relationships" r:id="R9d059543c9224af9"/>
</x:worksheet>
</file>