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4_{849E668F-8306-4695-B3C5-4D8A9A125B20}" xr6:coauthVersionLast="47" xr6:coauthVersionMax="47" xr10:uidLastSave="{00000000-0000-0000-0000-000000000000}"/>
  <bookViews>
    <workbookView xWindow="-110" yWindow="-110" windowWidth="19420" windowHeight="10300" xr2:uid="{C7C6723D-45FE-4826-AA09-EBF1F2BFA024}"/>
  </bookViews>
  <sheets>
    <sheet name="正規性判定テンプレート" sheetId="1" r:id="rId1"/>
  </sheets>
  <definedNames>
    <definedName name="_xlchart.v1.0" hidden="1">正規性判定テンプレート!$A$3:$A$32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  <c r="B3" i="1"/>
  <c r="H4" i="1"/>
  <c r="H3" i="1"/>
  <c r="H8" i="1"/>
  <c r="H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D32" i="1" l="1"/>
  <c r="D28" i="1"/>
  <c r="D24" i="1"/>
  <c r="D23" i="1"/>
  <c r="D20" i="1"/>
  <c r="D16" i="1"/>
  <c r="D12" i="1"/>
  <c r="D4" i="1"/>
  <c r="D11" i="1"/>
  <c r="D31" i="1"/>
  <c r="D19" i="1"/>
  <c r="D15" i="1"/>
  <c r="H11" i="1"/>
  <c r="H12" i="1" s="1"/>
  <c r="D8" i="1"/>
  <c r="D30" i="1"/>
  <c r="D26" i="1"/>
  <c r="D22" i="1"/>
  <c r="D18" i="1"/>
  <c r="D14" i="1"/>
  <c r="D10" i="1"/>
  <c r="D6" i="1"/>
  <c r="D27" i="1"/>
  <c r="D29" i="1"/>
  <c r="D25" i="1"/>
  <c r="D21" i="1"/>
  <c r="D17" i="1"/>
  <c r="D13" i="1"/>
  <c r="D9" i="1"/>
  <c r="D5" i="1"/>
  <c r="D3" i="1"/>
  <c r="D7" i="1"/>
</calcChain>
</file>

<file path=xl/sharedStrings.xml><?xml version="1.0" encoding="utf-8"?>
<sst xmlns="http://schemas.openxmlformats.org/spreadsheetml/2006/main" count="20" uniqueCount="19">
  <si>
    <t>データ入力(N=30まで)</t>
  </si>
  <si>
    <t>並び替えデータ</t>
    <phoneticPr fontId="3"/>
  </si>
  <si>
    <t>理論分位（Z値）</t>
    <phoneticPr fontId="3"/>
  </si>
  <si>
    <t>期待値（正規分布）</t>
    <phoneticPr fontId="3"/>
  </si>
  <si>
    <t>歪度</t>
    <rPh sb="0" eb="2">
      <t>ワイド</t>
    </rPh>
    <phoneticPr fontId="3"/>
  </si>
  <si>
    <t>尖度</t>
    <rPh sb="0" eb="2">
      <t>センド</t>
    </rPh>
    <phoneticPr fontId="3"/>
  </si>
  <si>
    <t>p値</t>
    <rPh sb="1" eb="2">
      <t>アタイ</t>
    </rPh>
    <phoneticPr fontId="3"/>
  </si>
  <si>
    <t>JB統計量</t>
    <phoneticPr fontId="3"/>
  </si>
  <si>
    <t>平均</t>
    <rPh sb="0" eb="2">
      <t>ヘイキン</t>
    </rPh>
    <phoneticPr fontId="3"/>
  </si>
  <si>
    <t>標準偏差</t>
    <rPh sb="0" eb="4">
      <t>ヒョウジュンヘンサ</t>
    </rPh>
    <phoneticPr fontId="3"/>
  </si>
  <si>
    <t>正規性判定用</t>
    <rPh sb="0" eb="3">
      <t>セイキセイ</t>
    </rPh>
    <rPh sb="3" eb="6">
      <t>ハンテイヨウ</t>
    </rPh>
    <phoneticPr fontId="3"/>
  </si>
  <si>
    <t>■統計量</t>
    <rPh sb="1" eb="4">
      <t>トウケイリョウ</t>
    </rPh>
    <phoneticPr fontId="3"/>
  </si>
  <si>
    <t>1．歪度・尖度による正規性の判定</t>
    <rPh sb="2" eb="4">
      <t>ワイド</t>
    </rPh>
    <rPh sb="5" eb="7">
      <t>センド</t>
    </rPh>
    <rPh sb="10" eb="13">
      <t>セイキセイ</t>
    </rPh>
    <rPh sb="14" eb="16">
      <t>ハンテイ</t>
    </rPh>
    <phoneticPr fontId="3"/>
  </si>
  <si>
    <t>2．正規性検定(シャピロ・ウィンク検定)</t>
    <rPh sb="2" eb="5">
      <t>セイキセイ</t>
    </rPh>
    <rPh sb="5" eb="7">
      <t>ケンテイ</t>
    </rPh>
    <rPh sb="17" eb="19">
      <t>ケンテイ</t>
    </rPh>
    <phoneticPr fontId="3"/>
  </si>
  <si>
    <t>3．グラフによる確認(正規確率プロット/ヒストグラム)</t>
    <rPh sb="8" eb="10">
      <t>カクニン</t>
    </rPh>
    <rPh sb="11" eb="15">
      <t>セイキカクリツ</t>
    </rPh>
    <phoneticPr fontId="3"/>
  </si>
  <si>
    <t>データが直線上に並ぶほど、データが正規分布に近いと判断できる</t>
    <rPh sb="4" eb="7">
      <t>チョクセンジョウ</t>
    </rPh>
    <rPh sb="8" eb="9">
      <t>ナラ</t>
    </rPh>
    <rPh sb="17" eb="21">
      <t>セイキブンプ</t>
    </rPh>
    <rPh sb="22" eb="23">
      <t>チカ</t>
    </rPh>
    <rPh sb="25" eb="27">
      <t>ハンダン</t>
    </rPh>
    <phoneticPr fontId="3"/>
  </si>
  <si>
    <t>判断基準：</t>
    <rPh sb="0" eb="4">
      <t>ハンダンキジュン</t>
    </rPh>
    <phoneticPr fontId="3"/>
  </si>
  <si>
    <t>・左右対称である</t>
    <rPh sb="1" eb="5">
      <t>サユウタイショウ</t>
    </rPh>
    <phoneticPr fontId="3"/>
  </si>
  <si>
    <t>・一山の釣り鐘型分布形状</t>
    <rPh sb="1" eb="3">
      <t>ヒトヤマ</t>
    </rPh>
    <rPh sb="4" eb="5">
      <t>ツ</t>
    </rPh>
    <rPh sb="6" eb="8">
      <t>ガネガタ</t>
    </rPh>
    <rPh sb="8" eb="12">
      <t>ブンプケイジョウ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</si>
</sst>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theme="0" tint="-0.34998626667073579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u/>
      <sz val="11"/>
      <color rgb="FF3333FF"/>
      <name val="Yu Gothic UI"/>
      <family val="3"/>
      <charset val="128"/>
    </font>
    <font>
      <sz val="11"/>
      <color rgb="FF3333FF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176" fontId="5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ja-JP" altLang="en-US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正規確率プロット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正規性判定テンプレート!$C$2</c:f>
              <c:strCache>
                <c:ptCount val="1"/>
                <c:pt idx="0">
                  <c:v>理論分位（Z値）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正規性判定テンプレート!$B$3:$B$32</c:f>
              <c:numCache>
                <c:formatCode>0.00</c:formatCode>
                <c:ptCount val="30"/>
                <c:pt idx="0">
                  <c:v>29.3</c:v>
                </c:pt>
                <c:pt idx="1">
                  <c:v>28.83</c:v>
                </c:pt>
                <c:pt idx="2">
                  <c:v>29.3</c:v>
                </c:pt>
                <c:pt idx="3">
                  <c:v>29.44</c:v>
                </c:pt>
                <c:pt idx="4">
                  <c:v>29.62</c:v>
                </c:pt>
                <c:pt idx="5">
                  <c:v>29.62</c:v>
                </c:pt>
                <c:pt idx="6">
                  <c:v>29.65</c:v>
                </c:pt>
                <c:pt idx="7">
                  <c:v>29.68</c:v>
                </c:pt>
                <c:pt idx="8">
                  <c:v>29.68</c:v>
                </c:pt>
                <c:pt idx="9">
                  <c:v>29.72</c:v>
                </c:pt>
                <c:pt idx="10">
                  <c:v>29.75</c:v>
                </c:pt>
                <c:pt idx="11">
                  <c:v>29.8</c:v>
                </c:pt>
                <c:pt idx="12">
                  <c:v>29.82</c:v>
                </c:pt>
                <c:pt idx="13">
                  <c:v>29.87</c:v>
                </c:pt>
                <c:pt idx="14">
                  <c:v>30</c:v>
                </c:pt>
                <c:pt idx="15">
                  <c:v>30.05</c:v>
                </c:pt>
                <c:pt idx="16">
                  <c:v>30.11</c:v>
                </c:pt>
                <c:pt idx="17">
                  <c:v>30.13</c:v>
                </c:pt>
                <c:pt idx="18">
                  <c:v>30.18</c:v>
                </c:pt>
                <c:pt idx="19">
                  <c:v>30.21</c:v>
                </c:pt>
                <c:pt idx="20">
                  <c:v>30.23</c:v>
                </c:pt>
                <c:pt idx="21">
                  <c:v>30.28</c:v>
                </c:pt>
                <c:pt idx="22">
                  <c:v>30.29</c:v>
                </c:pt>
                <c:pt idx="23">
                  <c:v>30.32</c:v>
                </c:pt>
                <c:pt idx="24">
                  <c:v>30.6</c:v>
                </c:pt>
                <c:pt idx="25">
                  <c:v>30.62</c:v>
                </c:pt>
                <c:pt idx="26">
                  <c:v>30.72</c:v>
                </c:pt>
                <c:pt idx="27">
                  <c:v>30.8</c:v>
                </c:pt>
                <c:pt idx="28">
                  <c:v>30.89</c:v>
                </c:pt>
                <c:pt idx="29">
                  <c:v>31.1</c:v>
                </c:pt>
              </c:numCache>
            </c:numRef>
          </c:xVal>
          <c:yVal>
            <c:numRef>
              <c:f>正規性判定テンプレート!$C$3:$C$32</c:f>
              <c:numCache>
                <c:formatCode>0.00</c:formatCode>
                <c:ptCount val="30"/>
                <c:pt idx="0">
                  <c:v>-1.3608733428671878</c:v>
                </c:pt>
                <c:pt idx="1">
                  <c:v>-2.040281322010411</c:v>
                </c:pt>
                <c:pt idx="2">
                  <c:v>-1.3608733428671878</c:v>
                </c:pt>
                <c:pt idx="3">
                  <c:v>-1.1758134725500293</c:v>
                </c:pt>
                <c:pt idx="4">
                  <c:v>-1.0241061837416221</c:v>
                </c:pt>
                <c:pt idx="5">
                  <c:v>-0.89291848644439564</c:v>
                </c:pt>
                <c:pt idx="6">
                  <c:v>-0.77554695832237774</c:v>
                </c:pt>
                <c:pt idx="7">
                  <c:v>-0.66800213226957372</c:v>
                </c:pt>
                <c:pt idx="8">
                  <c:v>-0.56768639112746011</c:v>
                </c:pt>
                <c:pt idx="9">
                  <c:v>-0.47278912099226744</c:v>
                </c:pt>
                <c:pt idx="10">
                  <c:v>-0.38197576769654212</c:v>
                </c:pt>
                <c:pt idx="11">
                  <c:v>-0.29421313893092133</c:v>
                </c:pt>
                <c:pt idx="12">
                  <c:v>-0.20866374575115462</c:v>
                </c:pt>
                <c:pt idx="13">
                  <c:v>-0.12461740794799793</c:v>
                </c:pt>
                <c:pt idx="14">
                  <c:v>-4.1443733093996599E-2</c:v>
                </c:pt>
                <c:pt idx="15">
                  <c:v>4.1443733093996467E-2</c:v>
                </c:pt>
                <c:pt idx="16">
                  <c:v>0.12461740794799776</c:v>
                </c:pt>
                <c:pt idx="17">
                  <c:v>0.20866374575115446</c:v>
                </c:pt>
                <c:pt idx="18">
                  <c:v>0.29421313893092121</c:v>
                </c:pt>
                <c:pt idx="19">
                  <c:v>0.38197576769654196</c:v>
                </c:pt>
                <c:pt idx="20">
                  <c:v>0.47278912099226728</c:v>
                </c:pt>
                <c:pt idx="21">
                  <c:v>0.56768639112745989</c:v>
                </c:pt>
                <c:pt idx="22">
                  <c:v>0.6680021322695735</c:v>
                </c:pt>
                <c:pt idx="23">
                  <c:v>0.77554695832237797</c:v>
                </c:pt>
                <c:pt idx="24">
                  <c:v>0.89291848644439464</c:v>
                </c:pt>
                <c:pt idx="25">
                  <c:v>1.0241061837416219</c:v>
                </c:pt>
                <c:pt idx="26">
                  <c:v>1.1758134725500289</c:v>
                </c:pt>
                <c:pt idx="27">
                  <c:v>1.3608733428671862</c:v>
                </c:pt>
                <c:pt idx="28">
                  <c:v>1.6098160671844477</c:v>
                </c:pt>
                <c:pt idx="29">
                  <c:v>2.0402813220104106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BB-4ADB-A8F9-04FC7334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065200"/>
        <c:axId val="1294060880"/>
      </c:scatterChart>
      <c:valAx>
        <c:axId val="129406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4060880"/>
        <c:crosses val="autoZero"/>
        <c:crossBetween val="midCat"/>
      </c:valAx>
      <c:valAx>
        <c:axId val="12940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406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ヒストグラム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ja-JP" alt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ヒストグラム</a:t>
          </a:r>
        </a:p>
      </cx:txPr>
    </cx:title>
    <cx:plotArea>
      <cx:plotAreaRegion>
        <cx:series layoutId="clusteredColumn" uniqueId="{8996CB49-0238-4564-98D9-8EDB52906EEF}"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6</xdr:row>
      <xdr:rowOff>76200</xdr:rowOff>
    </xdr:from>
    <xdr:to>
      <xdr:col>8</xdr:col>
      <xdr:colOff>146050</xdr:colOff>
      <xdr:row>7</xdr:row>
      <xdr:rowOff>146050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3E16BA8-C5C8-946E-3D8F-11A487D54567}"/>
            </a:ext>
          </a:extLst>
        </xdr:cNvPr>
        <xdr:cNvSpPr/>
      </xdr:nvSpPr>
      <xdr:spPr>
        <a:xfrm>
          <a:off x="7499350" y="1365250"/>
          <a:ext cx="139700" cy="2794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222250</xdr:colOff>
      <xdr:row>6</xdr:row>
      <xdr:rowOff>57150</xdr:rowOff>
    </xdr:from>
    <xdr:ext cx="2517741" cy="3362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EA715-BE6C-4836-45A7-2B98E0DEA44F}"/>
            </a:ext>
          </a:extLst>
        </xdr:cNvPr>
        <xdr:cNvSpPr txBox="1"/>
      </xdr:nvSpPr>
      <xdr:spPr>
        <a:xfrm>
          <a:off x="7715250" y="1346200"/>
          <a:ext cx="2517741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歪度尖度ともに</a:t>
          </a:r>
          <a:r>
            <a:rPr kumimoji="1" lang="en-US" altLang="ja-JP" sz="1100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±1.0</a:t>
          </a:r>
          <a:r>
            <a:rPr kumimoji="1" lang="ja-JP" altLang="en-US" sz="1100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以内で「正規性あり」</a:t>
          </a:r>
        </a:p>
      </xdr:txBody>
    </xdr:sp>
    <xdr:clientData/>
  </xdr:oneCellAnchor>
  <xdr:twoCellAnchor>
    <xdr:from>
      <xdr:col>7</xdr:col>
      <xdr:colOff>596900</xdr:colOff>
      <xdr:row>11</xdr:row>
      <xdr:rowOff>114300</xdr:rowOff>
    </xdr:from>
    <xdr:to>
      <xdr:col>8</xdr:col>
      <xdr:colOff>425450</xdr:colOff>
      <xdr:row>11</xdr:row>
      <xdr:rowOff>114300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0BD253D-1102-A1D7-6729-C6EAD5A4DE4D}"/>
            </a:ext>
          </a:extLst>
        </xdr:cNvPr>
        <xdr:cNvCxnSpPr/>
      </xdr:nvCxnSpPr>
      <xdr:spPr>
        <a:xfrm>
          <a:off x="7429500" y="2451100"/>
          <a:ext cx="4889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419100</xdr:colOff>
      <xdr:row>10</xdr:row>
      <xdr:rowOff>165100</xdr:rowOff>
    </xdr:from>
    <xdr:ext cx="1608389" cy="33624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471C6B-BA5B-48B3-A72D-8632FEC3D152}"/>
            </a:ext>
          </a:extLst>
        </xdr:cNvPr>
        <xdr:cNvSpPr txBox="1"/>
      </xdr:nvSpPr>
      <xdr:spPr>
        <a:xfrm>
          <a:off x="7912100" y="2292350"/>
          <a:ext cx="1608389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p&gt;=0.05</a:t>
          </a:r>
          <a:r>
            <a:rPr kumimoji="1" lang="ja-JP" altLang="en-US" sz="1100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で「正規性あり」</a:t>
          </a:r>
        </a:p>
      </xdr:txBody>
    </xdr:sp>
    <xdr:clientData/>
  </xdr:oneCellAnchor>
  <xdr:twoCellAnchor>
    <xdr:from>
      <xdr:col>6</xdr:col>
      <xdr:colOff>41275</xdr:colOff>
      <xdr:row>15</xdr:row>
      <xdr:rowOff>44450</xdr:rowOff>
    </xdr:from>
    <xdr:to>
      <xdr:col>12</xdr:col>
      <xdr:colOff>101600</xdr:colOff>
      <xdr:row>28</xdr:row>
      <xdr:rowOff>63500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F98757-8255-9DF0-A698-2341A27AB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0</xdr:row>
      <xdr:rowOff>82550</xdr:rowOff>
    </xdr:from>
    <xdr:to>
      <xdr:col>5</xdr:col>
      <xdr:colOff>57150</xdr:colOff>
      <xdr:row>40</xdr:row>
      <xdr:rowOff>88900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8BE756E-7C0D-A577-1CB0-8C53CA5FDDF0}"/>
            </a:ext>
          </a:extLst>
        </xdr:cNvPr>
        <xdr:cNvCxnSpPr/>
      </xdr:nvCxnSpPr>
      <xdr:spPr>
        <a:xfrm>
          <a:off x="5549900" y="82550"/>
          <a:ext cx="19050" cy="8432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194582</xdr:colOff>
      <xdr:row>15</xdr:row>
      <xdr:rowOff>54427</xdr:rowOff>
    </xdr:from>
    <xdr:to>
      <xdr:col>18</xdr:col>
      <xdr:colOff>478971</xdr:colOff>
      <xdr:row>28</xdr:row>
      <xdr:rowOff>117928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グラフ 13">
              <a:extLst>
                <a:ext uri="{FF2B5EF4-FFF2-40B4-BE49-F238E27FC236}">
                  <a16:creationId xmlns:a16="http://schemas.microsoft.com/office/drawing/2014/main" id="{2F5D3AD0-167E-8EA2-15C4-75DFF45076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26082" y="3248477"/>
              <a:ext cx="3586389" cy="27876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8D41-F36E-4DC4-94CD-AD990F30FF85}">
  <dimension ref="A1:N33"/>
  <sheetViews>
    <sheetView tabSelected="1" zoomScale="85" zoomScaleNormal="85" workbookViewId="0">
      <selection activeCell="L2" sqref="L2"/>
    </sheetView>
  </sheetViews>
  <sheetFormatPr defaultRowHeight="16.5" x14ac:dyDescent="0.55000000000000004"/>
  <cols>
    <col min="1" max="1" width="21.5" style="1" bestFit="1" customWidth="1"/>
    <col min="2" max="2" width="12" style="1" bestFit="1" customWidth="1"/>
    <col min="3" max="3" width="15.5" style="1" bestFit="1" customWidth="1"/>
    <col min="4" max="4" width="18.25" style="1" bestFit="1" customWidth="1"/>
    <col min="5" max="5" width="8.5" style="1" bestFit="1" customWidth="1"/>
    <col min="6" max="12" width="8.6640625" style="1"/>
    <col min="13" max="13" width="4.4140625" style="1" customWidth="1"/>
    <col min="14" max="16384" width="8.6640625" style="1"/>
  </cols>
  <sheetData>
    <row r="1" spans="1:8" ht="18" x14ac:dyDescent="0.55000000000000004">
      <c r="A1" s="16"/>
      <c r="B1" s="21" t="s">
        <v>10</v>
      </c>
      <c r="C1" s="22"/>
      <c r="D1" s="22"/>
    </row>
    <row r="2" spans="1:8" ht="18.5" thickBot="1" x14ac:dyDescent="0.6">
      <c r="A2" s="17" t="s">
        <v>0</v>
      </c>
      <c r="B2" s="11" t="s">
        <v>1</v>
      </c>
      <c r="C2" s="12" t="s">
        <v>2</v>
      </c>
      <c r="D2" s="12" t="s">
        <v>3</v>
      </c>
      <c r="G2" s="6" t="s">
        <v>11</v>
      </c>
    </row>
    <row r="3" spans="1:8" ht="17" thickTop="1" x14ac:dyDescent="0.55000000000000004">
      <c r="A3" s="14">
        <v>29.62</v>
      </c>
      <c r="B3" s="9">
        <f>SMALL($A$3:$A$32,ROW(A3))</f>
        <v>29.3</v>
      </c>
      <c r="C3" s="8">
        <f>_xlfn.NORM.S.INV((ROW(A3)-0.375)/(30+0.25))</f>
        <v>-1.3608733428671878</v>
      </c>
      <c r="D3" s="8">
        <f t="shared" ref="D3:D32" si="0">$H$3 + $H$4 * C3</f>
        <v>29.30309119538742</v>
      </c>
      <c r="G3" s="2" t="s">
        <v>8</v>
      </c>
      <c r="H3" s="2">
        <f>AVERAGE(A3:A32)</f>
        <v>30.016999999999999</v>
      </c>
    </row>
    <row r="4" spans="1:8" x14ac:dyDescent="0.55000000000000004">
      <c r="A4" s="15">
        <v>30.18</v>
      </c>
      <c r="B4" s="9">
        <f>SMALL($A$3:$A$32,ROW(A1))</f>
        <v>28.83</v>
      </c>
      <c r="C4" s="10">
        <f>_xlfn.NORM.S.INV((ROW(A1)-0.375)/(30+0.25))</f>
        <v>-2.040281322010411</v>
      </c>
      <c r="D4" s="10">
        <f t="shared" si="0"/>
        <v>28.946676441011764</v>
      </c>
      <c r="G4" s="2" t="s">
        <v>9</v>
      </c>
      <c r="H4" s="2">
        <f>_xlfn.STDEV.S(A3:A32)</f>
        <v>0.5245960679253695</v>
      </c>
    </row>
    <row r="5" spans="1:8" x14ac:dyDescent="0.55000000000000004">
      <c r="A5" s="15">
        <v>29.8</v>
      </c>
      <c r="B5" s="9">
        <f t="shared" ref="B5:B32" si="1">SMALL($A$3:$A$32,ROW(A3))</f>
        <v>29.3</v>
      </c>
      <c r="C5" s="10">
        <f t="shared" ref="C5:C32" si="2">_xlfn.NORM.S.INV((ROW(A3)-0.375)/(30+0.25))</f>
        <v>-1.3608733428671878</v>
      </c>
      <c r="D5" s="10">
        <f t="shared" si="0"/>
        <v>29.30309119538742</v>
      </c>
      <c r="G5" s="2"/>
      <c r="H5" s="2"/>
    </row>
    <row r="6" spans="1:8" x14ac:dyDescent="0.55000000000000004">
      <c r="A6" s="15">
        <v>29.2</v>
      </c>
      <c r="B6" s="9">
        <f t="shared" si="1"/>
        <v>29.44</v>
      </c>
      <c r="C6" s="10">
        <f t="shared" si="2"/>
        <v>-1.1758134725500293</v>
      </c>
      <c r="D6" s="10">
        <f t="shared" si="0"/>
        <v>29.400172875686579</v>
      </c>
      <c r="G6" s="13" t="s">
        <v>12</v>
      </c>
    </row>
    <row r="7" spans="1:8" x14ac:dyDescent="0.55000000000000004">
      <c r="A7" s="15">
        <v>29.82</v>
      </c>
      <c r="B7" s="9">
        <f t="shared" si="1"/>
        <v>29.62</v>
      </c>
      <c r="C7" s="10">
        <f t="shared" si="2"/>
        <v>-1.0241061837416221</v>
      </c>
      <c r="D7" s="10">
        <f t="shared" si="0"/>
        <v>29.479757922871087</v>
      </c>
      <c r="G7" s="2" t="s">
        <v>4</v>
      </c>
      <c r="H7" s="5">
        <f>SKEW(A3:A32)</f>
        <v>4.4632862545961174E-2</v>
      </c>
    </row>
    <row r="8" spans="1:8" x14ac:dyDescent="0.55000000000000004">
      <c r="A8" s="15">
        <v>30.62</v>
      </c>
      <c r="B8" s="9">
        <f t="shared" si="1"/>
        <v>29.62</v>
      </c>
      <c r="C8" s="10">
        <f t="shared" si="2"/>
        <v>-0.89291848644439564</v>
      </c>
      <c r="D8" s="10">
        <f t="shared" si="0"/>
        <v>29.548578473033398</v>
      </c>
      <c r="G8" s="2" t="s">
        <v>5</v>
      </c>
      <c r="H8" s="5">
        <f>KURT(A3:A32)</f>
        <v>-0.10887014502346704</v>
      </c>
    </row>
    <row r="9" spans="1:8" x14ac:dyDescent="0.55000000000000004">
      <c r="A9" s="15">
        <v>30.21</v>
      </c>
      <c r="B9" s="9">
        <f t="shared" si="1"/>
        <v>29.65</v>
      </c>
      <c r="C9" s="10">
        <f t="shared" si="2"/>
        <v>-0.77554695832237774</v>
      </c>
      <c r="D9" s="10">
        <f t="shared" si="0"/>
        <v>29.610151115172599</v>
      </c>
    </row>
    <row r="10" spans="1:8" x14ac:dyDescent="0.55000000000000004">
      <c r="A10" s="15">
        <v>30.11</v>
      </c>
      <c r="B10" s="9">
        <f t="shared" si="1"/>
        <v>29.68</v>
      </c>
      <c r="C10" s="10">
        <f t="shared" si="2"/>
        <v>-0.66800213226957372</v>
      </c>
      <c r="D10" s="10">
        <f t="shared" si="0"/>
        <v>29.66656870804562</v>
      </c>
      <c r="G10" s="13" t="s">
        <v>13</v>
      </c>
    </row>
    <row r="11" spans="1:8" x14ac:dyDescent="0.55000000000000004">
      <c r="A11" s="15">
        <v>29.68</v>
      </c>
      <c r="B11" s="9">
        <f t="shared" si="1"/>
        <v>29.68</v>
      </c>
      <c r="C11" s="10">
        <f t="shared" si="2"/>
        <v>-0.56768639112746011</v>
      </c>
      <c r="D11" s="10">
        <f t="shared" si="0"/>
        <v>29.719193951399792</v>
      </c>
      <c r="G11" s="2" t="s">
        <v>7</v>
      </c>
      <c r="H11" s="5">
        <f>30/6*(H7^2 + (H8^2)/4)</f>
        <v>2.477634769202175E-2</v>
      </c>
    </row>
    <row r="12" spans="1:8" x14ac:dyDescent="0.55000000000000004">
      <c r="A12" s="15">
        <v>30.6</v>
      </c>
      <c r="B12" s="9">
        <f t="shared" si="1"/>
        <v>29.72</v>
      </c>
      <c r="C12" s="10">
        <f t="shared" si="2"/>
        <v>-0.47278912099226744</v>
      </c>
      <c r="D12" s="10">
        <f t="shared" si="0"/>
        <v>29.768976686169566</v>
      </c>
      <c r="G12" s="18" t="s">
        <v>6</v>
      </c>
      <c r="H12" s="7">
        <f>_xlfn.CHISQ.DIST.RT(H11,2)</f>
        <v>0.98768824369617991</v>
      </c>
    </row>
    <row r="13" spans="1:8" x14ac:dyDescent="0.55000000000000004">
      <c r="A13" s="15">
        <v>29.68</v>
      </c>
      <c r="B13" s="9">
        <f t="shared" si="1"/>
        <v>29.75</v>
      </c>
      <c r="C13" s="10">
        <f t="shared" si="2"/>
        <v>-0.38197576769654212</v>
      </c>
      <c r="D13" s="10">
        <f t="shared" si="0"/>
        <v>29.81661701422362</v>
      </c>
    </row>
    <row r="14" spans="1:8" x14ac:dyDescent="0.55000000000000004">
      <c r="A14" s="15">
        <v>29.87</v>
      </c>
      <c r="B14" s="9">
        <f t="shared" si="1"/>
        <v>29.8</v>
      </c>
      <c r="C14" s="10">
        <f t="shared" si="2"/>
        <v>-0.29421313893092133</v>
      </c>
      <c r="D14" s="10">
        <f t="shared" si="0"/>
        <v>29.862656944184856</v>
      </c>
    </row>
    <row r="15" spans="1:8" x14ac:dyDescent="0.55000000000000004">
      <c r="A15" s="15">
        <v>29.72</v>
      </c>
      <c r="B15" s="9">
        <f t="shared" si="1"/>
        <v>29.82</v>
      </c>
      <c r="C15" s="10">
        <f t="shared" si="2"/>
        <v>-0.20866374575115462</v>
      </c>
      <c r="D15" s="10">
        <f t="shared" si="0"/>
        <v>29.907535819460364</v>
      </c>
      <c r="G15" s="13" t="s">
        <v>14</v>
      </c>
    </row>
    <row r="16" spans="1:8" x14ac:dyDescent="0.55000000000000004">
      <c r="A16" s="15">
        <v>31.1</v>
      </c>
      <c r="B16" s="9">
        <f t="shared" si="1"/>
        <v>29.87</v>
      </c>
      <c r="C16" s="10">
        <f t="shared" si="2"/>
        <v>-0.12461740794799793</v>
      </c>
      <c r="D16" s="10">
        <f t="shared" si="0"/>
        <v>29.951626197795427</v>
      </c>
    </row>
    <row r="17" spans="1:14" x14ac:dyDescent="0.55000000000000004">
      <c r="A17" s="15">
        <v>30.28</v>
      </c>
      <c r="B17" s="9">
        <f t="shared" si="1"/>
        <v>30</v>
      </c>
      <c r="C17" s="10">
        <f t="shared" si="2"/>
        <v>-4.1443733093996599E-2</v>
      </c>
      <c r="D17" s="10">
        <f t="shared" si="0"/>
        <v>29.995258780578741</v>
      </c>
    </row>
    <row r="18" spans="1:14" x14ac:dyDescent="0.55000000000000004">
      <c r="A18" s="15">
        <v>29.44</v>
      </c>
      <c r="B18" s="9">
        <f t="shared" si="1"/>
        <v>30.05</v>
      </c>
      <c r="C18" s="10">
        <f t="shared" si="2"/>
        <v>4.1443733093996467E-2</v>
      </c>
      <c r="D18" s="10">
        <f t="shared" si="0"/>
        <v>30.038741219421258</v>
      </c>
    </row>
    <row r="19" spans="1:14" x14ac:dyDescent="0.55000000000000004">
      <c r="A19" s="15">
        <v>30.05</v>
      </c>
      <c r="B19" s="9">
        <f t="shared" si="1"/>
        <v>30.11</v>
      </c>
      <c r="C19" s="10">
        <f t="shared" si="2"/>
        <v>0.12461740794799776</v>
      </c>
      <c r="D19" s="10">
        <f t="shared" si="0"/>
        <v>30.082373802204572</v>
      </c>
    </row>
    <row r="20" spans="1:14" x14ac:dyDescent="0.55000000000000004">
      <c r="A20" s="15">
        <v>30.89</v>
      </c>
      <c r="B20" s="9">
        <f t="shared" si="1"/>
        <v>30.13</v>
      </c>
      <c r="C20" s="10">
        <f t="shared" si="2"/>
        <v>0.20866374575115446</v>
      </c>
      <c r="D20" s="10">
        <f t="shared" si="0"/>
        <v>30.126464180539635</v>
      </c>
    </row>
    <row r="21" spans="1:14" x14ac:dyDescent="0.55000000000000004">
      <c r="A21" s="15">
        <v>30</v>
      </c>
      <c r="B21" s="9">
        <f t="shared" si="1"/>
        <v>30.18</v>
      </c>
      <c r="C21" s="10">
        <f t="shared" si="2"/>
        <v>0.29421313893092121</v>
      </c>
      <c r="D21" s="10">
        <f t="shared" si="0"/>
        <v>30.171343055815139</v>
      </c>
    </row>
    <row r="22" spans="1:14" x14ac:dyDescent="0.55000000000000004">
      <c r="A22" s="15">
        <v>30.32</v>
      </c>
      <c r="B22" s="9">
        <f t="shared" si="1"/>
        <v>30.21</v>
      </c>
      <c r="C22" s="10">
        <f t="shared" si="2"/>
        <v>0.38197576769654196</v>
      </c>
      <c r="D22" s="10">
        <f t="shared" si="0"/>
        <v>30.217382985776378</v>
      </c>
    </row>
    <row r="23" spans="1:14" x14ac:dyDescent="0.55000000000000004">
      <c r="A23" s="15">
        <v>28.83</v>
      </c>
      <c r="B23" s="9">
        <f t="shared" si="1"/>
        <v>30.23</v>
      </c>
      <c r="C23" s="10">
        <f t="shared" si="2"/>
        <v>0.47278912099226728</v>
      </c>
      <c r="D23" s="10">
        <f t="shared" si="0"/>
        <v>30.265023313830433</v>
      </c>
    </row>
    <row r="24" spans="1:14" x14ac:dyDescent="0.55000000000000004">
      <c r="A24" s="15">
        <v>29.65</v>
      </c>
      <c r="B24" s="9">
        <f t="shared" si="1"/>
        <v>30.28</v>
      </c>
      <c r="C24" s="10">
        <f t="shared" si="2"/>
        <v>0.56768639112745989</v>
      </c>
      <c r="D24" s="10">
        <f t="shared" si="0"/>
        <v>30.314806048600207</v>
      </c>
    </row>
    <row r="25" spans="1:14" x14ac:dyDescent="0.55000000000000004">
      <c r="A25" s="15">
        <v>30.72</v>
      </c>
      <c r="B25" s="9">
        <f t="shared" si="1"/>
        <v>30.29</v>
      </c>
      <c r="C25" s="10">
        <f t="shared" si="2"/>
        <v>0.6680021322695735</v>
      </c>
      <c r="D25" s="10">
        <f t="shared" si="0"/>
        <v>30.367431291954379</v>
      </c>
    </row>
    <row r="26" spans="1:14" x14ac:dyDescent="0.55000000000000004">
      <c r="A26" s="15">
        <v>30.29</v>
      </c>
      <c r="B26" s="9">
        <f t="shared" si="1"/>
        <v>30.32</v>
      </c>
      <c r="C26" s="10">
        <f t="shared" si="2"/>
        <v>0.77554695832237797</v>
      </c>
      <c r="D26" s="10">
        <f t="shared" si="0"/>
        <v>30.4238488848274</v>
      </c>
    </row>
    <row r="27" spans="1:14" x14ac:dyDescent="0.55000000000000004">
      <c r="A27" s="15">
        <v>30.8</v>
      </c>
      <c r="B27" s="9">
        <f t="shared" si="1"/>
        <v>30.6</v>
      </c>
      <c r="C27" s="10">
        <f t="shared" si="2"/>
        <v>0.89291848644439464</v>
      </c>
      <c r="D27" s="10">
        <f t="shared" si="0"/>
        <v>30.485421526966601</v>
      </c>
    </row>
    <row r="28" spans="1:14" x14ac:dyDescent="0.55000000000000004">
      <c r="A28" s="15">
        <v>29.3</v>
      </c>
      <c r="B28" s="9">
        <f t="shared" si="1"/>
        <v>30.62</v>
      </c>
      <c r="C28" s="10">
        <f t="shared" si="2"/>
        <v>1.0241061837416219</v>
      </c>
      <c r="D28" s="10">
        <f t="shared" si="0"/>
        <v>30.554242077128912</v>
      </c>
    </row>
    <row r="29" spans="1:14" x14ac:dyDescent="0.55000000000000004">
      <c r="A29" s="15">
        <v>30.13</v>
      </c>
      <c r="B29" s="9">
        <f t="shared" si="1"/>
        <v>30.72</v>
      </c>
      <c r="C29" s="10">
        <f t="shared" si="2"/>
        <v>1.1758134725500289</v>
      </c>
      <c r="D29" s="10">
        <f t="shared" si="0"/>
        <v>30.63382712431342</v>
      </c>
    </row>
    <row r="30" spans="1:14" x14ac:dyDescent="0.55000000000000004">
      <c r="A30" s="15">
        <v>30.23</v>
      </c>
      <c r="B30" s="9">
        <f t="shared" si="1"/>
        <v>30.8</v>
      </c>
      <c r="C30" s="10">
        <f t="shared" si="2"/>
        <v>1.3608733428671862</v>
      </c>
      <c r="D30" s="10">
        <f t="shared" si="0"/>
        <v>30.730908804612579</v>
      </c>
      <c r="G30" s="19" t="s">
        <v>16</v>
      </c>
      <c r="N30" s="19" t="s">
        <v>16</v>
      </c>
    </row>
    <row r="31" spans="1:14" x14ac:dyDescent="0.55000000000000004">
      <c r="A31" s="15">
        <v>29.75</v>
      </c>
      <c r="B31" s="9">
        <f t="shared" si="1"/>
        <v>30.89</v>
      </c>
      <c r="C31" s="10">
        <f t="shared" si="2"/>
        <v>1.6098160671844477</v>
      </c>
      <c r="D31" s="10">
        <f t="shared" si="0"/>
        <v>30.861503178928043</v>
      </c>
      <c r="G31" s="20" t="s">
        <v>15</v>
      </c>
      <c r="N31" s="20" t="s">
        <v>17</v>
      </c>
    </row>
    <row r="32" spans="1:14" ht="17" thickBot="1" x14ac:dyDescent="0.6">
      <c r="A32" s="15">
        <v>29.62</v>
      </c>
      <c r="B32" s="9">
        <f t="shared" si="1"/>
        <v>31.1</v>
      </c>
      <c r="C32" s="10">
        <f t="shared" si="2"/>
        <v>2.0402813220104106</v>
      </c>
      <c r="D32" s="10">
        <f t="shared" si="0"/>
        <v>31.087323558988235</v>
      </c>
      <c r="N32" s="20" t="s">
        <v>18</v>
      </c>
    </row>
    <row r="33" spans="1:4" ht="17" thickTop="1" x14ac:dyDescent="0.55000000000000004">
      <c r="A33" s="4"/>
      <c r="B33" s="3"/>
      <c r="C33" s="4"/>
      <c r="D33" s="4"/>
    </row>
  </sheetData>
  <mergeCells count="1">
    <mergeCell ref="B1:D1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正規性判定テンプレート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2026-05-03T07:55:57Z</dcterms:created>
  <dcterms:modified xsi:type="dcterms:W3CDTF">2026-05-03T08:11:06Z</dcterms:modified>
</cp:coreProperties>
</file>