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filterPrivacy="1"/>
  <xr:revisionPtr revIDLastSave="935" documentId="11_04EBEC564BC47F92C5FAA7318B37ADE57A70ADEF" xr6:coauthVersionLast="47" xr6:coauthVersionMax="47" xr10:uidLastSave="{F9A725CE-5F32-4CC9-9941-FBBAE7459079}"/>
  <bookViews>
    <workbookView xWindow="-110" yWindow="-110" windowWidth="19420" windowHeight="10300" xr2:uid="{00000000-000D-0000-FFFF-FFFF00000000}"/>
  </bookViews>
  <sheets>
    <sheet name="使用方法＋注意点" sheetId="7" r:id="rId1"/>
    <sheet name="解析シート" sheetId="6" r:id="rId2"/>
    <sheet name="サンプルデータ" sheetId="8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4" i="6" l="1"/>
  <c r="E26" i="6"/>
  <c r="E25" i="6"/>
  <c r="E24" i="6"/>
  <c r="Z9" i="6"/>
  <c r="Y9" i="6"/>
  <c r="X9" i="6"/>
  <c r="W9" i="6"/>
  <c r="V9" i="6"/>
  <c r="V10" i="6"/>
  <c r="V11" i="6"/>
  <c r="V12" i="6"/>
  <c r="V13" i="6"/>
  <c r="V14" i="6"/>
  <c r="V15" i="6"/>
  <c r="V16" i="6"/>
  <c r="V17" i="6"/>
  <c r="V18" i="6"/>
  <c r="S10" i="6"/>
  <c r="T10" i="6"/>
  <c r="U10" i="6"/>
  <c r="S11" i="6"/>
  <c r="T11" i="6"/>
  <c r="U11" i="6"/>
  <c r="S12" i="6"/>
  <c r="T12" i="6"/>
  <c r="U12" i="6"/>
  <c r="S13" i="6"/>
  <c r="T13" i="6"/>
  <c r="U13" i="6"/>
  <c r="S14" i="6"/>
  <c r="T14" i="6"/>
  <c r="U14" i="6"/>
  <c r="S15" i="6"/>
  <c r="T15" i="6"/>
  <c r="U15" i="6"/>
  <c r="S16" i="6"/>
  <c r="T16" i="6"/>
  <c r="U16" i="6"/>
  <c r="S17" i="6"/>
  <c r="T17" i="6"/>
  <c r="U17" i="6"/>
  <c r="S18" i="6"/>
  <c r="T18" i="6"/>
  <c r="U18" i="6"/>
  <c r="S9" i="6"/>
  <c r="U9" i="6"/>
  <c r="T9" i="6"/>
  <c r="O24" i="6"/>
  <c r="P24" i="6" s="1"/>
  <c r="N24" i="6"/>
  <c r="O14" i="6"/>
  <c r="F24" i="6" l="1" a="1"/>
  <c r="F24" i="6" s="1"/>
  <c r="F25" i="6" a="1"/>
  <c r="F25" i="6" s="1"/>
  <c r="G25" i="6" s="1"/>
  <c r="F26" i="6" a="1"/>
  <c r="F26" i="6" s="1"/>
  <c r="G26" i="6" s="1"/>
  <c r="E33" i="6" s="1"/>
  <c r="F33" i="6" s="1"/>
  <c r="G24" i="6"/>
  <c r="F27" i="6" l="1"/>
  <c r="H25" i="6"/>
  <c r="L34" i="6"/>
  <c r="H33" i="6" s="1"/>
  <c r="E36" i="6"/>
  <c r="G33" i="6" s="1"/>
  <c r="E34" i="6"/>
  <c r="G27" i="6"/>
  <c r="H24" i="6"/>
  <c r="E35" i="6"/>
  <c r="F35" i="6" l="1"/>
  <c r="I24" i="6"/>
  <c r="I25" i="6"/>
  <c r="F36" i="6" l="1"/>
  <c r="G34" i="6"/>
  <c r="G35" i="6"/>
  <c r="C40" i="6"/>
  <c r="G40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<sst xmlns="http://schemas.openxmlformats.org/spreadsheetml/2006/main" count="85" uniqueCount="71">
  <si>
    <t>　データの入力</t>
  </si>
  <si>
    <t>1．データの入力欄</t>
  </si>
  <si>
    <t>測定者</t>
  </si>
  <si>
    <t>測定者A</t>
  </si>
  <si>
    <t>測定者B</t>
  </si>
  <si>
    <t>測定者C</t>
  </si>
  <si>
    <t>2．規格値</t>
  </si>
  <si>
    <t>繰り返し</t>
  </si>
  <si>
    <t>N=1</t>
  </si>
  <si>
    <t>N=2</t>
  </si>
  <si>
    <t>N=3</t>
  </si>
  <si>
    <t>下限：</t>
  </si>
  <si>
    <t>サンプル1</t>
  </si>
  <si>
    <t>上限：</t>
  </si>
  <si>
    <t>サンプル2</t>
  </si>
  <si>
    <t>※片側規格の場合は片方のみ</t>
  </si>
  <si>
    <t>サンプル3</t>
  </si>
  <si>
    <t>サンプル4</t>
  </si>
  <si>
    <t>サンプル5</t>
  </si>
  <si>
    <t>サンプル6</t>
  </si>
  <si>
    <t>サンプル7</t>
  </si>
  <si>
    <t>サンプル8</t>
  </si>
  <si>
    <t>サンプル9</t>
  </si>
  <si>
    <t>サンプル10</t>
  </si>
  <si>
    <t>　分散分析表　※交互作用無し</t>
  </si>
  <si>
    <t>要因</t>
  </si>
  <si>
    <t>自由度</t>
  </si>
  <si>
    <t>平方和</t>
  </si>
  <si>
    <t>平均平方</t>
  </si>
  <si>
    <t>F値</t>
  </si>
  <si>
    <t>p値</t>
  </si>
  <si>
    <t>サンプル</t>
  </si>
  <si>
    <t>再現性(測定者)</t>
  </si>
  <si>
    <t>繰り返し性</t>
  </si>
  <si>
    <t>合計</t>
  </si>
  <si>
    <t>　分散成分</t>
  </si>
  <si>
    <t>分散成分</t>
  </si>
  <si>
    <t>標準偏差</t>
  </si>
  <si>
    <t>寄与率</t>
  </si>
  <si>
    <t>％公差</t>
  </si>
  <si>
    <t>サンプル間</t>
  </si>
  <si>
    <t>全変動</t>
  </si>
  <si>
    <t>GRR％公差</t>
    <rPh sb="3" eb="6">
      <t>パーセントコウサ</t>
    </rPh>
    <phoneticPr fontId="1"/>
  </si>
  <si>
    <t>判定結果</t>
    <rPh sb="0" eb="4">
      <t>ハンテイケッカ</t>
    </rPh>
    <phoneticPr fontId="1"/>
  </si>
  <si>
    <t>サンプル数</t>
    <rPh sb="4" eb="5">
      <t>スウ</t>
    </rPh>
    <phoneticPr fontId="1"/>
  </si>
  <si>
    <t>測定者数</t>
    <rPh sb="0" eb="4">
      <t>ソクテイシャスウ</t>
    </rPh>
    <phoneticPr fontId="1"/>
  </si>
  <si>
    <t>繰り返し数</t>
    <rPh sb="0" eb="1">
      <t>ク</t>
    </rPh>
    <rPh sb="2" eb="3">
      <t>カエ</t>
    </rPh>
    <rPh sb="4" eb="5">
      <t>スウ</t>
    </rPh>
    <phoneticPr fontId="1"/>
  </si>
  <si>
    <t>GRR(繰り返し性σ＋再現性σ)</t>
    <rPh sb="4" eb="5">
      <t>ク</t>
    </rPh>
    <rPh sb="8" eb="9">
      <t>セイ</t>
    </rPh>
    <rPh sb="11" eb="14">
      <t>サイゲンセイ</t>
    </rPh>
    <phoneticPr fontId="1"/>
  </si>
  <si>
    <t>≦10％</t>
    <phoneticPr fontId="1"/>
  </si>
  <si>
    <t>10～30％</t>
    <phoneticPr fontId="1"/>
  </si>
  <si>
    <t>＞30％</t>
    <phoneticPr fontId="1"/>
  </si>
  <si>
    <t>判定</t>
    <rPh sb="0" eb="2">
      <t>ハンテイ</t>
    </rPh>
    <phoneticPr fontId="1"/>
  </si>
  <si>
    <t>優秀</t>
    <rPh sb="0" eb="2">
      <t>ユウシュウ</t>
    </rPh>
    <phoneticPr fontId="1"/>
  </si>
  <si>
    <t>許容</t>
    <rPh sb="0" eb="2">
      <t>キョヨウ</t>
    </rPh>
    <phoneticPr fontId="1"/>
  </si>
  <si>
    <t>✖改善必要</t>
    <rPh sb="1" eb="5">
      <t>カイゼンヒツヨウ</t>
    </rPh>
    <phoneticPr fontId="1"/>
  </si>
  <si>
    <t>繰り返し性</t>
    <phoneticPr fontId="1"/>
  </si>
  <si>
    <t>3．工程の判定(自動)</t>
    <rPh sb="2" eb="4">
      <t>コウテイ</t>
    </rPh>
    <rPh sb="5" eb="7">
      <t>ハンテイ</t>
    </rPh>
    <rPh sb="8" eb="10">
      <t>ジドウ</t>
    </rPh>
    <phoneticPr fontId="1"/>
  </si>
  <si>
    <t>←p&lt;0.05で”バラつきに有意に影響”</t>
    <rPh sb="14" eb="16">
      <t>ユウイ</t>
    </rPh>
    <rPh sb="17" eb="19">
      <t>エイキョウ</t>
    </rPh>
    <phoneticPr fontId="1"/>
  </si>
  <si>
    <r>
      <rPr>
        <b/>
        <u/>
        <sz val="12"/>
        <color theme="1"/>
        <rFont val="Segoe UI Symbol"/>
        <family val="3"/>
      </rPr>
      <t>✅</t>
    </r>
    <r>
      <rPr>
        <b/>
        <u/>
        <sz val="12"/>
        <color theme="1"/>
        <rFont val="Yu Gothic UI"/>
        <family val="3"/>
        <charset val="128"/>
      </rPr>
      <t>判定</t>
    </r>
    <r>
      <rPr>
        <b/>
        <u/>
        <sz val="12"/>
        <color theme="1"/>
        <rFont val="Calibri"/>
        <family val="3"/>
      </rPr>
      <t>(</t>
    </r>
    <r>
      <rPr>
        <b/>
        <u/>
        <sz val="12"/>
        <color theme="1"/>
        <rFont val="Yu Gothic UI"/>
        <family val="3"/>
        <charset val="128"/>
      </rPr>
      <t>実務基準</t>
    </r>
    <r>
      <rPr>
        <b/>
        <u/>
        <sz val="12"/>
        <color theme="1"/>
        <rFont val="Calibri"/>
        <family val="3"/>
      </rPr>
      <t>)</t>
    </r>
    <rPh sb="1" eb="3">
      <t>ハンテイ</t>
    </rPh>
    <rPh sb="4" eb="8">
      <t>ジツムキジュン</t>
    </rPh>
    <phoneticPr fontId="1"/>
  </si>
  <si>
    <t>※バラつきの要因が「繰り返し性」か「再現性」か確認できる</t>
    <rPh sb="6" eb="8">
      <t>ヨウイン</t>
    </rPh>
    <rPh sb="10" eb="11">
      <t>ク</t>
    </rPh>
    <rPh sb="12" eb="13">
      <t>カエ</t>
    </rPh>
    <rPh sb="14" eb="15">
      <t>セイ</t>
    </rPh>
    <rPh sb="18" eb="21">
      <t>サイゲンセイ</t>
    </rPh>
    <rPh sb="23" eb="25">
      <t>カクニン</t>
    </rPh>
    <phoneticPr fontId="1"/>
  </si>
  <si>
    <t>A</t>
    <phoneticPr fontId="1"/>
  </si>
  <si>
    <t>B</t>
    <phoneticPr fontId="1"/>
  </si>
  <si>
    <t>C</t>
    <phoneticPr fontId="1"/>
  </si>
  <si>
    <t>サンプル×測定者の平均</t>
    <rPh sb="5" eb="7">
      <t>ソクテイ</t>
    </rPh>
    <rPh sb="7" eb="8">
      <t>シャ</t>
    </rPh>
    <rPh sb="9" eb="11">
      <t>ヘイキン</t>
    </rPh>
    <phoneticPr fontId="1"/>
  </si>
  <si>
    <t>サンプル平均</t>
    <rPh sb="4" eb="6">
      <t>ヘイキン</t>
    </rPh>
    <phoneticPr fontId="1"/>
  </si>
  <si>
    <t>全体平均</t>
    <rPh sb="0" eb="4">
      <t>ゼンタイヘイキン</t>
    </rPh>
    <phoneticPr fontId="1"/>
  </si>
  <si>
    <t>測定者平均</t>
    <rPh sb="0" eb="5">
      <t>ソクテイシャヘイキン</t>
    </rPh>
    <phoneticPr fontId="1"/>
  </si>
  <si>
    <t>規格値</t>
    <phoneticPr fontId="1"/>
  </si>
  <si>
    <t>サンプルデータ2_GRR％公差&lt;30％</t>
    <rPh sb="13" eb="15">
      <t>コウサ</t>
    </rPh>
    <phoneticPr fontId="1"/>
  </si>
  <si>
    <t>サンプルデータ1_GRR％公差＞30％</t>
    <rPh sb="13" eb="15">
      <t>コウサ</t>
    </rPh>
    <phoneticPr fontId="1"/>
  </si>
  <si>
    <t>下限：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</si>
</sst>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"/>
    <numFmt numFmtId="177" formatCode="0.0%"/>
    <numFmt numFmtId="178" formatCode="0.000_ "/>
    <numFmt numFmtId="179" formatCode="0.000"/>
  </numFmts>
  <fonts count="29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Yu Gothic UI"/>
      <family val="3"/>
      <charset val="128"/>
    </font>
    <font>
      <b/>
      <sz val="11"/>
      <color theme="1"/>
      <name val="Yu Gothic UI"/>
      <family val="3"/>
      <charset val="128"/>
    </font>
    <font>
      <b/>
      <u/>
      <sz val="11"/>
      <color theme="1"/>
      <name val="Yu Gothic UI"/>
      <family val="3"/>
      <charset val="128"/>
    </font>
    <font>
      <sz val="9"/>
      <color theme="1"/>
      <name val="Yu Gothic UI"/>
      <family val="3"/>
      <charset val="128"/>
    </font>
    <font>
      <b/>
      <sz val="14"/>
      <color theme="0"/>
      <name val="Yu Gothic UI"/>
      <family val="3"/>
      <charset val="128"/>
    </font>
    <font>
      <b/>
      <sz val="14"/>
      <color theme="0"/>
      <name val="ＭＳ Ｐゴシック"/>
      <family val="2"/>
      <scheme val="minor"/>
    </font>
    <font>
      <b/>
      <sz val="11"/>
      <color rgb="FF3333FF"/>
      <name val="Yu Gothic UI"/>
      <family val="3"/>
      <charset val="128"/>
    </font>
    <font>
      <b/>
      <sz val="11"/>
      <color rgb="FFFF0000"/>
      <name val="Yu Gothic UI"/>
      <family val="3"/>
      <charset val="128"/>
    </font>
    <font>
      <sz val="11"/>
      <color theme="1"/>
      <name val="ＭＳ Ｐゴシック"/>
      <family val="2"/>
      <scheme val="minor"/>
    </font>
    <font>
      <b/>
      <sz val="12"/>
      <color theme="1"/>
      <name val="Yu Gothic UI"/>
      <family val="3"/>
      <charset val="128"/>
    </font>
    <font>
      <b/>
      <sz val="11"/>
      <color theme="1"/>
      <name val="ＭＳ Ｐゴシック"/>
      <family val="2"/>
      <scheme val="minor"/>
    </font>
    <font>
      <b/>
      <sz val="20"/>
      <color theme="1"/>
      <name val="Yu Gothic UI"/>
      <family val="3"/>
      <charset val="128"/>
    </font>
    <font>
      <b/>
      <sz val="20"/>
      <color theme="1"/>
      <name val="ＭＳ Ｐゴシック"/>
      <family val="2"/>
      <scheme val="minor"/>
    </font>
    <font>
      <b/>
      <sz val="22"/>
      <color theme="1"/>
      <name val="Yu Gothic UI"/>
      <family val="3"/>
      <charset val="128"/>
    </font>
    <font>
      <b/>
      <sz val="22"/>
      <color theme="1"/>
      <name val="ＭＳ Ｐゴシック"/>
      <family val="2"/>
      <scheme val="minor"/>
    </font>
    <font>
      <sz val="11"/>
      <color theme="0" tint="-0.14999847407452621"/>
      <name val="Yu Gothic UI"/>
      <family val="3"/>
      <charset val="128"/>
    </font>
    <font>
      <sz val="9"/>
      <color rgb="FF3333FF"/>
      <name val="Yu Gothic UI"/>
      <family val="3"/>
      <charset val="128"/>
    </font>
    <font>
      <b/>
      <u/>
      <sz val="12"/>
      <color theme="1"/>
      <name val="Yu Gothic UI"/>
      <family val="3"/>
      <charset val="128"/>
    </font>
    <font>
      <b/>
      <u/>
      <sz val="12"/>
      <color theme="1"/>
      <name val="Segoe UI Symbol"/>
      <family val="3"/>
    </font>
    <font>
      <b/>
      <u/>
      <sz val="12"/>
      <color theme="1"/>
      <name val="Calibri"/>
      <family val="3"/>
    </font>
    <font>
      <sz val="11"/>
      <color rgb="FFFF0000"/>
      <name val="ＭＳ Ｐゴシック"/>
      <family val="2"/>
      <scheme val="minor"/>
    </font>
    <font>
      <sz val="10"/>
      <color theme="1"/>
      <name val="Yu Gothic UI"/>
      <family val="3"/>
      <charset val="128"/>
    </font>
    <font>
      <b/>
      <sz val="24"/>
      <color theme="1"/>
      <name val="Yu Gothic UI"/>
      <family val="3"/>
      <charset val="128"/>
    </font>
    <font>
      <b/>
      <sz val="18"/>
      <color theme="1"/>
      <name val="Yu Gothic UI"/>
      <family val="3"/>
      <charset val="128"/>
    </font>
    <font>
      <b/>
      <sz val="13.5"/>
      <color theme="1"/>
      <name val="Yu Gothic UI"/>
      <family val="3"/>
      <charset val="128"/>
    </font>
    <font>
      <b/>
      <sz val="11"/>
      <color rgb="FFC00000"/>
      <name val="Yu Gothic UI"/>
      <family val="3"/>
      <charset val="128"/>
    </font>
    <font>
      <sz val="11"/>
      <color theme="0"/>
      <name val="Yu Gothic UI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CFFCC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9" fontId="10" fillId="0" borderId="0" applyFont="0" applyFill="0" applyBorder="0" applyAlignment="0" applyProtection="0">
      <alignment vertical="center"/>
    </xf>
  </cellStyleXfs>
  <cellXfs count="133">
    <xf numFmtId="0" fontId="0" fillId="0" borderId="0" xfId="0"/>
    <xf numFmtId="0" fontId="2" fillId="2" borderId="0" xfId="0" applyFont="1" applyFill="1"/>
    <xf numFmtId="0" fontId="4" fillId="2" borderId="0" xfId="0" applyFont="1" applyFill="1"/>
    <xf numFmtId="0" fontId="2" fillId="3" borderId="12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8" fillId="2" borderId="0" xfId="0" applyFont="1" applyFill="1" applyAlignment="1">
      <alignment horizontal="right"/>
    </xf>
    <xf numFmtId="0" fontId="9" fillId="2" borderId="0" xfId="0" applyFont="1" applyFill="1" applyAlignment="1">
      <alignment horizontal="right"/>
    </xf>
    <xf numFmtId="0" fontId="0" fillId="2" borderId="0" xfId="0" applyFill="1"/>
    <xf numFmtId="0" fontId="0" fillId="0" borderId="4" xfId="0" applyBorder="1"/>
    <xf numFmtId="0" fontId="24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6" fillId="2" borderId="0" xfId="0" applyFont="1" applyFill="1" applyAlignment="1">
      <alignment vertical="center"/>
    </xf>
    <xf numFmtId="0" fontId="2" fillId="2" borderId="0" xfId="0" applyFont="1" applyFill="1" applyAlignment="1">
      <alignment horizontal="left" vertical="center" indent="1"/>
    </xf>
    <xf numFmtId="0" fontId="3" fillId="2" borderId="0" xfId="0" applyFont="1" applyFill="1" applyAlignment="1">
      <alignment horizontal="left" vertical="center" indent="1"/>
    </xf>
    <xf numFmtId="0" fontId="2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3" fillId="2" borderId="0" xfId="0" applyFont="1" applyFill="1"/>
    <xf numFmtId="0" fontId="9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3" fillId="0" borderId="0" xfId="0" applyFont="1"/>
    <xf numFmtId="0" fontId="2" fillId="3" borderId="12" xfId="0" applyFont="1" applyFill="1" applyBorder="1" applyAlignment="1" applyProtection="1">
      <alignment horizontal="center"/>
      <protection locked="0"/>
    </xf>
    <xf numFmtId="0" fontId="2" fillId="3" borderId="4" xfId="0" applyFont="1" applyFill="1" applyBorder="1" applyAlignment="1" applyProtection="1">
      <alignment horizontal="center"/>
      <protection locked="0"/>
    </xf>
    <xf numFmtId="0" fontId="2" fillId="3" borderId="13" xfId="0" applyFont="1" applyFill="1" applyBorder="1" applyAlignment="1" applyProtection="1">
      <alignment horizontal="center"/>
      <protection locked="0"/>
    </xf>
    <xf numFmtId="0" fontId="2" fillId="3" borderId="2" xfId="0" applyFont="1" applyFill="1" applyBorder="1" applyAlignment="1" applyProtection="1">
      <alignment horizontal="center"/>
      <protection locked="0"/>
    </xf>
    <xf numFmtId="0" fontId="2" fillId="3" borderId="0" xfId="0" applyFont="1" applyFill="1" applyAlignment="1" applyProtection="1">
      <alignment horizontal="center"/>
      <protection locked="0"/>
    </xf>
    <xf numFmtId="0" fontId="2" fillId="3" borderId="3" xfId="0" applyFont="1" applyFill="1" applyBorder="1" applyAlignment="1" applyProtection="1">
      <alignment horizontal="center"/>
      <protection locked="0"/>
    </xf>
    <xf numFmtId="0" fontId="2" fillId="2" borderId="2" xfId="0" applyFont="1" applyFill="1" applyBorder="1"/>
    <xf numFmtId="0" fontId="2" fillId="2" borderId="3" xfId="0" applyFont="1" applyFill="1" applyBorder="1"/>
    <xf numFmtId="0" fontId="2" fillId="2" borderId="0" xfId="0" applyFont="1" applyFill="1" applyAlignment="1">
      <alignment horizontal="center"/>
    </xf>
    <xf numFmtId="0" fontId="3" fillId="4" borderId="7" xfId="0" applyFont="1" applyFill="1" applyBorder="1" applyAlignment="1">
      <alignment horizontal="center"/>
    </xf>
    <xf numFmtId="0" fontId="3" fillId="4" borderId="15" xfId="0" applyFont="1" applyFill="1" applyBorder="1" applyAlignment="1">
      <alignment horizontal="center"/>
    </xf>
    <xf numFmtId="0" fontId="3" fillId="4" borderId="16" xfId="0" applyFont="1" applyFill="1" applyBorder="1" applyAlignment="1">
      <alignment horizontal="center"/>
    </xf>
    <xf numFmtId="0" fontId="3" fillId="4" borderId="17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176" fontId="17" fillId="2" borderId="0" xfId="0" applyNumberFormat="1" applyFont="1" applyFill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5" fillId="2" borderId="0" xfId="0" applyFont="1" applyFill="1"/>
    <xf numFmtId="0" fontId="2" fillId="2" borderId="10" xfId="0" applyFont="1" applyFill="1" applyBorder="1"/>
    <xf numFmtId="0" fontId="2" fillId="2" borderId="19" xfId="0" applyFont="1" applyFill="1" applyBorder="1"/>
    <xf numFmtId="0" fontId="2" fillId="2" borderId="1" xfId="0" applyFont="1" applyFill="1" applyBorder="1"/>
    <xf numFmtId="0" fontId="2" fillId="2" borderId="11" xfId="0" applyFont="1" applyFill="1" applyBorder="1"/>
    <xf numFmtId="0" fontId="3" fillId="2" borderId="0" xfId="0" applyFont="1" applyFill="1" applyAlignment="1">
      <alignment horizontal="center"/>
    </xf>
    <xf numFmtId="0" fontId="17" fillId="2" borderId="3" xfId="0" applyFont="1" applyFill="1" applyBorder="1"/>
    <xf numFmtId="0" fontId="2" fillId="2" borderId="4" xfId="0" applyFont="1" applyFill="1" applyBorder="1" applyAlignment="1">
      <alignment horizontal="center"/>
    </xf>
    <xf numFmtId="176" fontId="2" fillId="2" borderId="4" xfId="0" applyNumberFormat="1" applyFont="1" applyFill="1" applyBorder="1" applyAlignment="1">
      <alignment horizontal="center"/>
    </xf>
    <xf numFmtId="0" fontId="18" fillId="2" borderId="0" xfId="0" applyFont="1" applyFill="1"/>
    <xf numFmtId="176" fontId="2" fillId="2" borderId="0" xfId="0" applyNumberFormat="1" applyFont="1" applyFill="1" applyAlignment="1">
      <alignment horizontal="center"/>
    </xf>
    <xf numFmtId="2" fontId="2" fillId="2" borderId="0" xfId="0" applyNumberFormat="1" applyFont="1" applyFill="1"/>
    <xf numFmtId="0" fontId="2" fillId="2" borderId="1" xfId="0" applyFont="1" applyFill="1" applyBorder="1" applyAlignment="1">
      <alignment horizontal="center"/>
    </xf>
    <xf numFmtId="0" fontId="0" fillId="0" borderId="1" xfId="0" applyBorder="1"/>
    <xf numFmtId="0" fontId="2" fillId="2" borderId="16" xfId="0" applyFont="1" applyFill="1" applyBorder="1" applyAlignment="1">
      <alignment horizontal="center"/>
    </xf>
    <xf numFmtId="2" fontId="2" fillId="2" borderId="16" xfId="0" applyNumberFormat="1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2" fontId="2" fillId="2" borderId="1" xfId="0" applyNumberFormat="1" applyFont="1" applyFill="1" applyBorder="1" applyAlignment="1">
      <alignment horizontal="center"/>
    </xf>
    <xf numFmtId="2" fontId="23" fillId="2" borderId="1" xfId="0" applyNumberFormat="1" applyFont="1" applyFill="1" applyBorder="1" applyAlignment="1">
      <alignment horizontal="left"/>
    </xf>
    <xf numFmtId="179" fontId="2" fillId="2" borderId="4" xfId="0" applyNumberFormat="1" applyFont="1" applyFill="1" applyBorder="1" applyAlignment="1">
      <alignment horizontal="center"/>
    </xf>
    <xf numFmtId="177" fontId="27" fillId="2" borderId="4" xfId="1" applyNumberFormat="1" applyFont="1" applyFill="1" applyBorder="1" applyAlignment="1" applyProtection="1">
      <alignment horizontal="center"/>
    </xf>
    <xf numFmtId="177" fontId="2" fillId="2" borderId="4" xfId="1" applyNumberFormat="1" applyFont="1" applyFill="1" applyBorder="1" applyAlignment="1" applyProtection="1">
      <alignment horizontal="center"/>
    </xf>
    <xf numFmtId="179" fontId="2" fillId="2" borderId="0" xfId="0" applyNumberFormat="1" applyFont="1" applyFill="1" applyAlignment="1">
      <alignment horizontal="center"/>
    </xf>
    <xf numFmtId="177" fontId="27" fillId="2" borderId="0" xfId="1" applyNumberFormat="1" applyFont="1" applyFill="1" applyBorder="1" applyAlignment="1" applyProtection="1">
      <alignment horizontal="center"/>
    </xf>
    <xf numFmtId="177" fontId="2" fillId="2" borderId="0" xfId="0" applyNumberFormat="1" applyFont="1" applyFill="1"/>
    <xf numFmtId="179" fontId="2" fillId="2" borderId="16" xfId="0" applyNumberFormat="1" applyFont="1" applyFill="1" applyBorder="1" applyAlignment="1">
      <alignment horizontal="center"/>
    </xf>
    <xf numFmtId="0" fontId="2" fillId="2" borderId="21" xfId="0" applyFont="1" applyFill="1" applyBorder="1"/>
    <xf numFmtId="0" fontId="2" fillId="2" borderId="0" xfId="0" applyFont="1" applyFill="1" applyAlignment="1">
      <alignment vertical="center"/>
    </xf>
    <xf numFmtId="0" fontId="7" fillId="2" borderId="2" xfId="0" applyFont="1" applyFill="1" applyBorder="1" applyAlignment="1">
      <alignment horizontal="center" vertical="center"/>
    </xf>
    <xf numFmtId="0" fontId="0" fillId="2" borderId="3" xfId="0" applyFill="1" applyBorder="1"/>
    <xf numFmtId="0" fontId="16" fillId="2" borderId="2" xfId="0" applyFont="1" applyFill="1" applyBorder="1" applyAlignment="1">
      <alignment horizontal="center" vertical="center"/>
    </xf>
    <xf numFmtId="0" fontId="14" fillId="2" borderId="21" xfId="0" applyFont="1" applyFill="1" applyBorder="1" applyAlignment="1">
      <alignment horizontal="center" vertical="center"/>
    </xf>
    <xf numFmtId="0" fontId="19" fillId="2" borderId="0" xfId="0" applyFont="1" applyFill="1"/>
    <xf numFmtId="0" fontId="11" fillId="2" borderId="0" xfId="0" applyFont="1" applyFill="1"/>
    <xf numFmtId="0" fontId="0" fillId="2" borderId="0" xfId="0" applyFill="1" applyAlignment="1">
      <alignment horizontal="center" vertical="center" wrapText="1"/>
    </xf>
    <xf numFmtId="0" fontId="28" fillId="2" borderId="0" xfId="0" applyFont="1" applyFill="1"/>
    <xf numFmtId="0" fontId="28" fillId="2" borderId="0" xfId="0" applyFont="1" applyFill="1" applyAlignment="1">
      <alignment horizontal="center"/>
    </xf>
    <xf numFmtId="178" fontId="28" fillId="2" borderId="0" xfId="0" applyNumberFormat="1" applyFont="1" applyFill="1"/>
    <xf numFmtId="176" fontId="28" fillId="2" borderId="0" xfId="0" applyNumberFormat="1" applyFont="1" applyFill="1" applyAlignment="1">
      <alignment horizontal="center"/>
    </xf>
    <xf numFmtId="0" fontId="3" fillId="2" borderId="16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9" fillId="2" borderId="16" xfId="0" applyFont="1" applyFill="1" applyBorder="1" applyAlignment="1">
      <alignment horizontal="center" vertical="center" wrapText="1"/>
    </xf>
    <xf numFmtId="0" fontId="22" fillId="0" borderId="16" xfId="0" applyFont="1" applyBorder="1" applyAlignment="1">
      <alignment horizontal="center" vertical="center" wrapText="1"/>
    </xf>
    <xf numFmtId="0" fontId="3" fillId="7" borderId="14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/>
    </xf>
    <xf numFmtId="0" fontId="0" fillId="0" borderId="16" xfId="0" applyBorder="1"/>
    <xf numFmtId="0" fontId="2" fillId="2" borderId="2" xfId="0" applyFont="1" applyFill="1" applyBorder="1" applyAlignment="1">
      <alignment horizontal="center"/>
    </xf>
    <xf numFmtId="0" fontId="2" fillId="2" borderId="0" xfId="0" applyFont="1" applyFill="1"/>
    <xf numFmtId="0" fontId="6" fillId="5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6" fillId="6" borderId="5" xfId="0" applyFon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0" fillId="0" borderId="8" xfId="0" applyBorder="1"/>
    <xf numFmtId="0" fontId="0" fillId="0" borderId="9" xfId="0" applyBorder="1"/>
    <xf numFmtId="0" fontId="0" fillId="0" borderId="0" xfId="0"/>
    <xf numFmtId="0" fontId="0" fillId="0" borderId="3" xfId="0" applyBorder="1"/>
    <xf numFmtId="0" fontId="0" fillId="0" borderId="1" xfId="0" applyBorder="1"/>
    <xf numFmtId="0" fontId="0" fillId="0" borderId="11" xfId="0" applyBorder="1"/>
    <xf numFmtId="0" fontId="15" fillId="2" borderId="7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5" borderId="18" xfId="0" applyFont="1" applyFill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3" fillId="2" borderId="14" xfId="0" applyFont="1" applyFill="1" applyBorder="1" applyAlignment="1">
      <alignment horizontal="center"/>
    </xf>
    <xf numFmtId="0" fontId="0" fillId="0" borderId="14" xfId="0" applyBorder="1"/>
    <xf numFmtId="0" fontId="2" fillId="2" borderId="4" xfId="0" applyFont="1" applyFill="1" applyBorder="1" applyAlignment="1">
      <alignment horizontal="center"/>
    </xf>
    <xf numFmtId="0" fontId="0" fillId="0" borderId="4" xfId="0" applyBorder="1"/>
    <xf numFmtId="0" fontId="2" fillId="2" borderId="0" xfId="0" applyFont="1" applyFill="1" applyAlignment="1">
      <alignment horizontal="center"/>
    </xf>
    <xf numFmtId="0" fontId="3" fillId="2" borderId="7" xfId="0" applyFont="1" applyFill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6" fillId="5" borderId="18" xfId="0" applyFont="1" applyFill="1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3" fillId="4" borderId="18" xfId="0" applyFont="1" applyFill="1" applyBorder="1" applyAlignment="1">
      <alignment horizontal="center"/>
    </xf>
    <xf numFmtId="0" fontId="3" fillId="4" borderId="8" xfId="0" applyFont="1" applyFill="1" applyBorder="1" applyAlignment="1">
      <alignment horizontal="center"/>
    </xf>
    <xf numFmtId="0" fontId="2" fillId="3" borderId="5" xfId="0" applyFont="1" applyFill="1" applyBorder="1" applyAlignment="1" applyProtection="1">
      <alignment horizontal="center"/>
      <protection locked="0"/>
    </xf>
    <xf numFmtId="0" fontId="0" fillId="0" borderId="6" xfId="0" applyBorder="1" applyProtection="1">
      <protection locked="0"/>
    </xf>
    <xf numFmtId="0" fontId="2" fillId="3" borderId="5" xfId="0" applyFont="1" applyFill="1" applyBorder="1" applyAlignment="1">
      <alignment horizontal="center"/>
    </xf>
    <xf numFmtId="0" fontId="0" fillId="0" borderId="6" xfId="0" applyBorder="1"/>
  </cellXfs>
  <cellStyles count="2">
    <cellStyle name="パーセント" xfId="1" builtinId="5"/>
    <cellStyle name="標準" xfId="0" builtinId="0"/>
  </cellStyles>
  <dxfs count="0"/>
  <tableStyles count="0" defaultTableStyle="TableStyleMedium9" defaultPivotStyle="PivotStyleLight16"/>
  <colors>
    <mruColors>
      <color rgb="FFFAFFCD"/>
      <color rgb="FFFFFFCC"/>
      <color rgb="FF3333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Yu Gothic UI" panose="020B0500000000000000" pitchFamily="50" charset="-128"/>
                <a:ea typeface="Yu Gothic UI" panose="020B0500000000000000" pitchFamily="50" charset="-128"/>
                <a:cs typeface="+mn-cs"/>
              </a:defRPr>
            </a:pPr>
            <a:r>
              <a:rPr lang="ja-JP"/>
              <a:t>バラつきの割合</a:t>
            </a:r>
            <a:r>
              <a:rPr lang="en-US"/>
              <a:t>(</a:t>
            </a:r>
            <a:r>
              <a:rPr lang="ja-JP"/>
              <a:t>標準偏差</a:t>
            </a:r>
            <a:r>
              <a:rPr lang="en-US"/>
              <a:t>)</a:t>
            </a:r>
            <a:endParaRPr lang="ja-JP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Yu Gothic UI" panose="020B0500000000000000" pitchFamily="50" charset="-128"/>
              <a:ea typeface="Yu Gothic UI" panose="020B0500000000000000" pitchFamily="50" charset="-128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spPr>
            <a:solidFill>
              <a:schemeClr val="tx2"/>
            </a:solidFill>
            <a:ln>
              <a:noFill/>
            </a:ln>
            <a:effectLst/>
          </c:spPr>
          <c:invertIfNegative val="0"/>
          <c:cat>
            <c:strRef>
              <c:f>解析シート!$C$33:$C$35</c:f>
              <c:strCache>
                <c:ptCount val="3"/>
                <c:pt idx="0">
                  <c:v>繰り返し性</c:v>
                </c:pt>
                <c:pt idx="1">
                  <c:v>再現性(測定者)</c:v>
                </c:pt>
                <c:pt idx="2">
                  <c:v>サンプル間</c:v>
                </c:pt>
              </c:strCache>
            </c:strRef>
          </c:cat>
          <c:val>
            <c:numRef>
              <c:f>解析シート!$F$33:$F$35</c:f>
              <c:numCache>
                <c:formatCode>0.000</c:formatCode>
                <c:ptCount val="3"/>
                <c:pt idx="0">
                  <c:v>2.9720924166878403E-2</c:v>
                </c:pt>
                <c:pt idx="1">
                  <c:v>0.20159378848455822</c:v>
                </c:pt>
                <c:pt idx="2">
                  <c:v>1.0911360913385983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54-4FEA-AE6B-3B26AF2314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77655215"/>
        <c:axId val="1177655695"/>
        <c:extLst/>
      </c:barChart>
      <c:catAx>
        <c:axId val="1177655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Yu Gothic UI" panose="020B0500000000000000" pitchFamily="50" charset="-128"/>
                <a:ea typeface="Yu Gothic UI" panose="020B0500000000000000" pitchFamily="50" charset="-128"/>
                <a:cs typeface="+mn-cs"/>
              </a:defRPr>
            </a:pPr>
            <a:endParaRPr lang="ja-JP"/>
          </a:p>
        </c:txPr>
        <c:crossAx val="1177655695"/>
        <c:crosses val="autoZero"/>
        <c:auto val="1"/>
        <c:lblAlgn val="ctr"/>
        <c:lblOffset val="100"/>
        <c:noMultiLvlLbl val="0"/>
      </c:catAx>
      <c:valAx>
        <c:axId val="11776556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Yu Gothic UI" panose="020B0500000000000000" pitchFamily="50" charset="-128"/>
                <a:ea typeface="Yu Gothic UI" panose="020B0500000000000000" pitchFamily="50" charset="-128"/>
                <a:cs typeface="+mn-cs"/>
              </a:defRPr>
            </a:pPr>
            <a:endParaRPr lang="ja-JP"/>
          </a:p>
        </c:txPr>
        <c:crossAx val="11776552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>
          <a:latin typeface="Yu Gothic UI" panose="020B0500000000000000" pitchFamily="50" charset="-128"/>
          <a:ea typeface="Yu Gothic UI" panose="020B05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254000</xdr:colOff>
      <xdr:row>1</xdr:row>
      <xdr:rowOff>63501</xdr:rowOff>
    </xdr:from>
    <xdr:ext cx="9893300" cy="2143760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6A2C1EE-6E2D-9BF6-C05C-E00A15024E4C}"/>
            </a:ext>
          </a:extLst>
        </xdr:cNvPr>
        <xdr:cNvSpPr txBox="1"/>
      </xdr:nvSpPr>
      <xdr:spPr>
        <a:xfrm>
          <a:off x="254000" y="273051"/>
          <a:ext cx="9893300" cy="21437600"/>
        </a:xfrm>
        <a:prstGeom prst="rect">
          <a:avLst/>
        </a:prstGeom>
        <a:solidFill>
          <a:srgbClr val="FAFFC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ja-JP" altLang="en-US" sz="1400" b="1" u="sng">
              <a:latin typeface="Yu Gothic UI" panose="020B0500000000000000" pitchFamily="50" charset="-128"/>
              <a:ea typeface="Yu Gothic UI" panose="020B0500000000000000" pitchFamily="50" charset="-128"/>
            </a:rPr>
            <a:t>📊</a:t>
          </a:r>
          <a:r>
            <a:rPr lang="en-US" altLang="ja-JP" sz="1400" b="1" u="sng">
              <a:latin typeface="Yu Gothic UI" panose="020B0500000000000000" pitchFamily="50" charset="-128"/>
              <a:ea typeface="Yu Gothic UI" panose="020B0500000000000000" pitchFamily="50" charset="-128"/>
            </a:rPr>
            <a:t>GRR</a:t>
          </a:r>
          <a:r>
            <a:rPr lang="ja-JP" altLang="en-US" sz="1400" b="1" u="sng">
              <a:latin typeface="Yu Gothic UI" panose="020B0500000000000000" pitchFamily="50" charset="-128"/>
              <a:ea typeface="Yu Gothic UI" panose="020B0500000000000000" pitchFamily="50" charset="-128"/>
            </a:rPr>
            <a:t>解析ツール｜手順・注意点📊</a:t>
          </a:r>
        </a:p>
        <a:p>
          <a:endParaRPr lang="ja-JP" altLang="en-US">
            <a:latin typeface="Yu Gothic UI" panose="020B0500000000000000" pitchFamily="50" charset="-128"/>
            <a:ea typeface="Yu Gothic UI" panose="020B0500000000000000" pitchFamily="50" charset="-128"/>
          </a:endParaRPr>
        </a:p>
        <a:p>
          <a:r>
            <a:rPr lang="ja-JP" altLang="en-US" b="1">
              <a:latin typeface="Yu Gothic UI" panose="020B0500000000000000" pitchFamily="50" charset="-128"/>
              <a:ea typeface="Yu Gothic UI" panose="020B0500000000000000" pitchFamily="50" charset="-128"/>
            </a:rPr>
            <a:t>■ 本ツールについて</a:t>
          </a:r>
        </a:p>
        <a:p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本</a:t>
          </a:r>
          <a:r>
            <a:rPr lang="en-US" altLang="ja-JP">
              <a:latin typeface="Yu Gothic UI" panose="020B0500000000000000" pitchFamily="50" charset="-128"/>
              <a:ea typeface="Yu Gothic UI" panose="020B0500000000000000" pitchFamily="50" charset="-128"/>
            </a:rPr>
            <a:t>Excel</a:t>
          </a:r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は、</a:t>
          </a:r>
          <a:r>
            <a:rPr lang="ja-JP" altLang="en-US" b="1">
              <a:solidFill>
                <a:srgbClr val="FF0000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測定システム起因のバラつき（</a:t>
          </a:r>
          <a:r>
            <a:rPr lang="en-US" altLang="ja-JP" b="1">
              <a:solidFill>
                <a:srgbClr val="FF0000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GRR</a:t>
          </a:r>
          <a:r>
            <a:rPr lang="ja-JP" altLang="en-US" b="1">
              <a:solidFill>
                <a:srgbClr val="FF0000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：</a:t>
          </a:r>
          <a:r>
            <a:rPr lang="en-US" altLang="ja-JP" b="1">
              <a:solidFill>
                <a:srgbClr val="FF0000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Gauge Repeatability &amp; Reproducibility</a:t>
          </a:r>
          <a:r>
            <a:rPr lang="ja-JP" altLang="en-US" b="1">
              <a:solidFill>
                <a:srgbClr val="FF0000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）を簡易的に評価するツール</a:t>
          </a:r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です。</a:t>
          </a:r>
        </a:p>
        <a:p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製品のばらつきではなく、「測定そのものの信頼性」を確認するために使用します。</a:t>
          </a:r>
        </a:p>
        <a:p>
          <a:endParaRPr lang="en-US" altLang="ja-JP">
            <a:latin typeface="Yu Gothic UI" panose="020B0500000000000000" pitchFamily="50" charset="-128"/>
            <a:ea typeface="Yu Gothic UI" panose="020B0500000000000000" pitchFamily="50" charset="-128"/>
          </a:endParaRPr>
        </a:p>
        <a:p>
          <a:r>
            <a:rPr lang="en-US" altLang="ja-JP">
              <a:latin typeface="Yu Gothic UI" panose="020B0500000000000000" pitchFamily="50" charset="-128"/>
              <a:ea typeface="Yu Gothic UI" panose="020B0500000000000000" pitchFamily="50" charset="-128"/>
            </a:rPr>
            <a:t>※</a:t>
          </a:r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注意</a:t>
          </a:r>
          <a:endParaRPr lang="en-US" altLang="ja-JP">
            <a:latin typeface="Yu Gothic UI" panose="020B0500000000000000" pitchFamily="50" charset="-128"/>
            <a:ea typeface="Yu Gothic UI" panose="020B0500000000000000" pitchFamily="50" charset="-128"/>
          </a:endParaRPr>
        </a:p>
        <a:p>
          <a:r>
            <a:rPr lang="ja-JP" altLang="en-US" b="0">
              <a:solidFill>
                <a:srgbClr val="FF0000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本ツールは、</a:t>
          </a:r>
          <a:r>
            <a:rPr lang="ja-JP" altLang="en-US" b="1">
              <a:solidFill>
                <a:srgbClr val="FF0000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「サンプル</a:t>
          </a:r>
          <a:r>
            <a:rPr lang="en-US" altLang="ja-JP" b="1">
              <a:solidFill>
                <a:srgbClr val="FF0000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10×</a:t>
          </a:r>
          <a:r>
            <a:rPr lang="ja-JP" altLang="en-US" b="1">
              <a:solidFill>
                <a:srgbClr val="FF0000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測定者</a:t>
          </a:r>
          <a:r>
            <a:rPr lang="en-US" altLang="ja-JP" b="1">
              <a:solidFill>
                <a:srgbClr val="FF0000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3</a:t>
          </a:r>
          <a:r>
            <a:rPr lang="ja-JP" altLang="en-US" b="1">
              <a:solidFill>
                <a:srgbClr val="FF0000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名</a:t>
          </a:r>
          <a:r>
            <a:rPr lang="en-US" altLang="ja-JP" b="1">
              <a:solidFill>
                <a:srgbClr val="FF0000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×</a:t>
          </a:r>
          <a:r>
            <a:rPr lang="ja-JP" altLang="en-US" b="1">
              <a:solidFill>
                <a:srgbClr val="FF0000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繰り返し</a:t>
          </a:r>
          <a:r>
            <a:rPr lang="en-US" altLang="ja-JP" b="1">
              <a:solidFill>
                <a:srgbClr val="FF0000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3</a:t>
          </a:r>
          <a:r>
            <a:rPr lang="ja-JP" altLang="en-US" b="1">
              <a:solidFill>
                <a:srgbClr val="FF0000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回」 の実験計画のみに対応</a:t>
          </a:r>
          <a:r>
            <a:rPr lang="ja-JP" altLang="en-US" b="0">
              <a:solidFill>
                <a:srgbClr val="FF0000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しています。</a:t>
          </a:r>
          <a:endParaRPr lang="en-US" altLang="ja-JP" b="0">
            <a:solidFill>
              <a:srgbClr val="FF0000"/>
            </a:solidFill>
            <a:latin typeface="Yu Gothic UI" panose="020B0500000000000000" pitchFamily="50" charset="-128"/>
            <a:ea typeface="Yu Gothic UI" panose="020B0500000000000000" pitchFamily="50" charset="-128"/>
          </a:endParaRPr>
        </a:p>
        <a:p>
          <a:r>
            <a:rPr lang="ja-JP" altLang="en-US" b="0">
              <a:solidFill>
                <a:srgbClr val="FF0000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その他の構造のデータを入力すると、正しく結果が反映されない点に注意してください。</a:t>
          </a:r>
          <a:endParaRPr lang="en-US" altLang="ja-JP" b="0">
            <a:solidFill>
              <a:srgbClr val="FF0000"/>
            </a:solidFill>
            <a:latin typeface="Yu Gothic UI" panose="020B0500000000000000" pitchFamily="50" charset="-128"/>
            <a:ea typeface="Yu Gothic UI" panose="020B0500000000000000" pitchFamily="50" charset="-128"/>
          </a:endParaRPr>
        </a:p>
        <a:p>
          <a:r>
            <a:rPr lang="en-US" altLang="ja-JP" b="0">
              <a:solidFill>
                <a:srgbClr val="FF0000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(</a:t>
          </a:r>
          <a:r>
            <a:rPr lang="ja-JP" altLang="en-US" b="0">
              <a:solidFill>
                <a:srgbClr val="FF0000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例：繰り返し</a:t>
          </a:r>
          <a:r>
            <a:rPr lang="en-US" altLang="ja-JP" b="0">
              <a:solidFill>
                <a:srgbClr val="FF0000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2</a:t>
          </a:r>
          <a:r>
            <a:rPr lang="ja-JP" altLang="en-US" b="0">
              <a:solidFill>
                <a:srgbClr val="FF0000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回のため、空白があるなど）</a:t>
          </a:r>
          <a:endParaRPr lang="en-US" altLang="ja-JP" b="0">
            <a:solidFill>
              <a:srgbClr val="FF0000"/>
            </a:solidFill>
            <a:latin typeface="Yu Gothic UI" panose="020B0500000000000000" pitchFamily="50" charset="-128"/>
            <a:ea typeface="Yu Gothic UI" panose="020B0500000000000000" pitchFamily="50" charset="-128"/>
          </a:endParaRPr>
        </a:p>
        <a:p>
          <a:endParaRPr lang="ja-JP" altLang="en-US">
            <a:latin typeface="Yu Gothic UI" panose="020B0500000000000000" pitchFamily="50" charset="-128"/>
            <a:ea typeface="Yu Gothic UI" panose="020B0500000000000000" pitchFamily="50" charset="-128"/>
          </a:endParaRPr>
        </a:p>
        <a:p>
          <a:r>
            <a:rPr lang="ja-JP" altLang="en-US" b="1">
              <a:latin typeface="Yu Gothic UI" panose="020B0500000000000000" pitchFamily="50" charset="-128"/>
              <a:ea typeface="Yu Gothic UI" panose="020B0500000000000000" pitchFamily="50" charset="-128"/>
            </a:rPr>
            <a:t>■ 入力すると得られる情報</a:t>
          </a:r>
        </a:p>
        <a:p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解析シートの</a:t>
          </a:r>
          <a:r>
            <a:rPr lang="en-US" altLang="ja-JP" b="1">
              <a:solidFill>
                <a:srgbClr val="FF0000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1. </a:t>
          </a:r>
          <a:r>
            <a:rPr lang="ja-JP" altLang="en-US" b="1">
              <a:solidFill>
                <a:srgbClr val="FF0000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黄色セルにデータを入力</a:t>
          </a:r>
          <a:r>
            <a:rPr lang="ja-JP" altLang="en-US" b="1">
              <a:latin typeface="Yu Gothic UI" panose="020B0500000000000000" pitchFamily="50" charset="-128"/>
              <a:ea typeface="Yu Gothic UI" panose="020B0500000000000000" pitchFamily="50" charset="-128"/>
            </a:rPr>
            <a:t>することで、以下が自動計算されます。</a:t>
          </a:r>
          <a:b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</a:br>
          <a:endParaRPr lang="ja-JP" altLang="en-US">
            <a:latin typeface="Yu Gothic UI" panose="020B0500000000000000" pitchFamily="50" charset="-128"/>
            <a:ea typeface="Yu Gothic UI" panose="020B0500000000000000" pitchFamily="50" charset="-128"/>
          </a:endParaRPr>
        </a:p>
        <a:p>
          <a:r>
            <a:rPr lang="ja-JP" altLang="en-US" b="1" u="sng">
              <a:latin typeface="Yu Gothic UI" panose="020B0500000000000000" pitchFamily="50" charset="-128"/>
              <a:ea typeface="Yu Gothic UI" panose="020B0500000000000000" pitchFamily="50" charset="-128"/>
            </a:rPr>
            <a:t>① 分散分析表（</a:t>
          </a:r>
          <a:r>
            <a:rPr lang="en-US" altLang="ja-JP" b="1" u="sng">
              <a:latin typeface="Yu Gothic UI" panose="020B0500000000000000" pitchFamily="50" charset="-128"/>
              <a:ea typeface="Yu Gothic UI" panose="020B0500000000000000" pitchFamily="50" charset="-128"/>
            </a:rPr>
            <a:t>ANOVA</a:t>
          </a:r>
          <a:r>
            <a:rPr lang="ja-JP" altLang="en-US" b="1" u="sng">
              <a:latin typeface="Yu Gothic UI" panose="020B0500000000000000" pitchFamily="50" charset="-128"/>
              <a:ea typeface="Yu Gothic UI" panose="020B0500000000000000" pitchFamily="50" charset="-128"/>
            </a:rPr>
            <a:t>）</a:t>
          </a:r>
        </a:p>
        <a:p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測定値の</a:t>
          </a:r>
          <a:r>
            <a:rPr lang="ja-JP" altLang="en-US" b="1">
              <a:latin typeface="Yu Gothic UI" panose="020B0500000000000000" pitchFamily="50" charset="-128"/>
              <a:ea typeface="Yu Gothic UI" panose="020B0500000000000000" pitchFamily="50" charset="-128"/>
            </a:rPr>
            <a:t>ばらつきを以下の</a:t>
          </a:r>
          <a:r>
            <a:rPr lang="en-US" altLang="ja-JP" b="1">
              <a:latin typeface="Yu Gothic UI" panose="020B0500000000000000" pitchFamily="50" charset="-128"/>
              <a:ea typeface="Yu Gothic UI" panose="020B0500000000000000" pitchFamily="50" charset="-128"/>
            </a:rPr>
            <a:t>3</a:t>
          </a:r>
          <a:r>
            <a:rPr lang="ja-JP" altLang="en-US" b="1">
              <a:latin typeface="Yu Gothic UI" panose="020B0500000000000000" pitchFamily="50" charset="-128"/>
              <a:ea typeface="Yu Gothic UI" panose="020B0500000000000000" pitchFamily="50" charset="-128"/>
            </a:rPr>
            <a:t>要因に分解</a:t>
          </a:r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します。</a:t>
          </a:r>
        </a:p>
        <a:p>
          <a:r>
            <a:rPr lang="ja-JP" altLang="en-US" b="1">
              <a:latin typeface="Yu Gothic UI" panose="020B0500000000000000" pitchFamily="50" charset="-128"/>
              <a:ea typeface="Yu Gothic UI" panose="020B0500000000000000" pitchFamily="50" charset="-128"/>
            </a:rPr>
            <a:t>・サンプル間変動（</a:t>
          </a:r>
          <a:r>
            <a:rPr lang="en-US" altLang="ja-JP" b="1">
              <a:latin typeface="Yu Gothic UI" panose="020B0500000000000000" pitchFamily="50" charset="-128"/>
              <a:ea typeface="Yu Gothic UI" panose="020B0500000000000000" pitchFamily="50" charset="-128"/>
            </a:rPr>
            <a:t>Part</a:t>
          </a:r>
          <a:r>
            <a:rPr lang="ja-JP" altLang="en-US" b="1">
              <a:latin typeface="Yu Gothic UI" panose="020B0500000000000000" pitchFamily="50" charset="-128"/>
              <a:ea typeface="Yu Gothic UI" panose="020B0500000000000000" pitchFamily="50" charset="-128"/>
            </a:rPr>
            <a:t>）</a:t>
          </a:r>
          <a:br>
            <a:rPr lang="en-US" altLang="ja-JP">
              <a:latin typeface="Yu Gothic UI" panose="020B0500000000000000" pitchFamily="50" charset="-128"/>
              <a:ea typeface="Yu Gothic UI" panose="020B0500000000000000" pitchFamily="50" charset="-128"/>
            </a:rPr>
          </a:br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　→ 製品そのもののばらつき</a:t>
          </a:r>
        </a:p>
        <a:p>
          <a:r>
            <a:rPr lang="ja-JP" altLang="en-US" b="1">
              <a:latin typeface="Yu Gothic UI" panose="020B0500000000000000" pitchFamily="50" charset="-128"/>
              <a:ea typeface="Yu Gothic UI" panose="020B0500000000000000" pitchFamily="50" charset="-128"/>
            </a:rPr>
            <a:t>・再現性（測定者差：</a:t>
          </a:r>
          <a:r>
            <a:rPr lang="en-US" altLang="ja-JP" b="1">
              <a:latin typeface="Yu Gothic UI" panose="020B0500000000000000" pitchFamily="50" charset="-128"/>
              <a:ea typeface="Yu Gothic UI" panose="020B0500000000000000" pitchFamily="50" charset="-128"/>
            </a:rPr>
            <a:t>Appraiser</a:t>
          </a:r>
          <a:r>
            <a:rPr lang="ja-JP" altLang="en-US" b="1">
              <a:latin typeface="Yu Gothic UI" panose="020B0500000000000000" pitchFamily="50" charset="-128"/>
              <a:ea typeface="Yu Gothic UI" panose="020B0500000000000000" pitchFamily="50" charset="-128"/>
            </a:rPr>
            <a:t>）</a:t>
          </a:r>
          <a:br>
            <a:rPr lang="en-US" altLang="ja-JP">
              <a:latin typeface="Yu Gothic UI" panose="020B0500000000000000" pitchFamily="50" charset="-128"/>
              <a:ea typeface="Yu Gothic UI" panose="020B0500000000000000" pitchFamily="50" charset="-128"/>
            </a:rPr>
          </a:br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　→ 測定者による違い</a:t>
          </a:r>
        </a:p>
        <a:p>
          <a:r>
            <a:rPr lang="ja-JP" altLang="en-US" b="1">
              <a:latin typeface="Yu Gothic UI" panose="020B0500000000000000" pitchFamily="50" charset="-128"/>
              <a:ea typeface="Yu Gothic UI" panose="020B0500000000000000" pitchFamily="50" charset="-128"/>
            </a:rPr>
            <a:t>・繰り返し性（</a:t>
          </a:r>
          <a:r>
            <a:rPr lang="en-US" altLang="ja-JP" b="1">
              <a:latin typeface="Yu Gothic UI" panose="020B0500000000000000" pitchFamily="50" charset="-128"/>
              <a:ea typeface="Yu Gothic UI" panose="020B0500000000000000" pitchFamily="50" charset="-128"/>
            </a:rPr>
            <a:t>Repeatability</a:t>
          </a:r>
          <a:r>
            <a:rPr lang="ja-JP" altLang="en-US" b="1">
              <a:latin typeface="Yu Gothic UI" panose="020B0500000000000000" pitchFamily="50" charset="-128"/>
              <a:ea typeface="Yu Gothic UI" panose="020B0500000000000000" pitchFamily="50" charset="-128"/>
            </a:rPr>
            <a:t>）</a:t>
          </a:r>
          <a:br>
            <a:rPr lang="en-US" altLang="ja-JP">
              <a:latin typeface="Yu Gothic UI" panose="020B0500000000000000" pitchFamily="50" charset="-128"/>
              <a:ea typeface="Yu Gothic UI" panose="020B0500000000000000" pitchFamily="50" charset="-128"/>
            </a:rPr>
          </a:br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　→ 同一条件での測定ばらつき</a:t>
          </a:r>
        </a:p>
        <a:p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👉 どの要因が支配的か</a:t>
          </a:r>
          <a:r>
            <a:rPr lang="en-US" altLang="ja-JP">
              <a:latin typeface="Yu Gothic UI" panose="020B0500000000000000" pitchFamily="50" charset="-128"/>
              <a:ea typeface="Yu Gothic UI" panose="020B0500000000000000" pitchFamily="50" charset="-128"/>
            </a:rPr>
            <a:t>(</a:t>
          </a:r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統計的に”有意”に影響しているか？）を把握できます</a:t>
          </a:r>
          <a:b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</a:br>
          <a:endParaRPr lang="ja-JP" altLang="en-US">
            <a:latin typeface="Yu Gothic UI" panose="020B0500000000000000" pitchFamily="50" charset="-128"/>
            <a:ea typeface="Yu Gothic UI" panose="020B0500000000000000" pitchFamily="50" charset="-128"/>
          </a:endParaRPr>
        </a:p>
        <a:p>
          <a:r>
            <a:rPr lang="ja-JP" altLang="en-US" b="1" u="sng">
              <a:latin typeface="Yu Gothic UI" panose="020B0500000000000000" pitchFamily="50" charset="-128"/>
              <a:ea typeface="Yu Gothic UI" panose="020B0500000000000000" pitchFamily="50" charset="-128"/>
            </a:rPr>
            <a:t>② 分散成分（</a:t>
          </a:r>
          <a:r>
            <a:rPr lang="en-US" altLang="ja-JP" b="1" u="sng">
              <a:latin typeface="Yu Gothic UI" panose="020B0500000000000000" pitchFamily="50" charset="-128"/>
              <a:ea typeface="Yu Gothic UI" panose="020B0500000000000000" pitchFamily="50" charset="-128"/>
            </a:rPr>
            <a:t>Variance Components</a:t>
          </a:r>
          <a:r>
            <a:rPr lang="ja-JP" altLang="en-US" b="1" u="sng">
              <a:latin typeface="Yu Gothic UI" panose="020B0500000000000000" pitchFamily="50" charset="-128"/>
              <a:ea typeface="Yu Gothic UI" panose="020B0500000000000000" pitchFamily="50" charset="-128"/>
            </a:rPr>
            <a:t>）</a:t>
          </a:r>
        </a:p>
        <a:p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各要因のばらつきを定量化します。</a:t>
          </a:r>
        </a:p>
        <a:p>
          <a:r>
            <a:rPr lang="en-US" altLang="ja-JP">
              <a:latin typeface="Yu Gothic UI" panose="020B0500000000000000" pitchFamily="50" charset="-128"/>
              <a:ea typeface="Yu Gothic UI" panose="020B0500000000000000" pitchFamily="50" charset="-128"/>
            </a:rPr>
            <a:t>EV</a:t>
          </a:r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（</a:t>
          </a:r>
          <a:r>
            <a:rPr lang="en-US" altLang="ja-JP">
              <a:latin typeface="Yu Gothic UI" panose="020B0500000000000000" pitchFamily="50" charset="-128"/>
              <a:ea typeface="Yu Gothic UI" panose="020B0500000000000000" pitchFamily="50" charset="-128"/>
            </a:rPr>
            <a:t>Equipment Variation</a:t>
          </a:r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）：繰り返し性</a:t>
          </a:r>
        </a:p>
        <a:p>
          <a:r>
            <a:rPr lang="en-US" altLang="ja-JP">
              <a:latin typeface="Yu Gothic UI" panose="020B0500000000000000" pitchFamily="50" charset="-128"/>
              <a:ea typeface="Yu Gothic UI" panose="020B0500000000000000" pitchFamily="50" charset="-128"/>
            </a:rPr>
            <a:t>AV</a:t>
          </a:r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（</a:t>
          </a:r>
          <a:r>
            <a:rPr lang="en-US" altLang="ja-JP">
              <a:latin typeface="Yu Gothic UI" panose="020B0500000000000000" pitchFamily="50" charset="-128"/>
              <a:ea typeface="Yu Gothic UI" panose="020B0500000000000000" pitchFamily="50" charset="-128"/>
            </a:rPr>
            <a:t>Appraiser Variation</a:t>
          </a:r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）：再現性</a:t>
          </a:r>
        </a:p>
        <a:p>
          <a:r>
            <a:rPr lang="en-US" altLang="ja-JP">
              <a:latin typeface="Yu Gothic UI" panose="020B0500000000000000" pitchFamily="50" charset="-128"/>
              <a:ea typeface="Yu Gothic UI" panose="020B0500000000000000" pitchFamily="50" charset="-128"/>
            </a:rPr>
            <a:t>PV</a:t>
          </a:r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（</a:t>
          </a:r>
          <a:r>
            <a:rPr lang="en-US" altLang="ja-JP">
              <a:latin typeface="Yu Gothic UI" panose="020B0500000000000000" pitchFamily="50" charset="-128"/>
              <a:ea typeface="Yu Gothic UI" panose="020B0500000000000000" pitchFamily="50" charset="-128"/>
            </a:rPr>
            <a:t>Part Variation</a:t>
          </a:r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）：サンプル間</a:t>
          </a:r>
        </a:p>
        <a:p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👉 </a:t>
          </a:r>
          <a:r>
            <a:rPr lang="ja-JP" altLang="en-US" b="1">
              <a:latin typeface="Yu Gothic UI" panose="020B0500000000000000" pitchFamily="50" charset="-128"/>
              <a:ea typeface="Yu Gothic UI" panose="020B0500000000000000" pitchFamily="50" charset="-128"/>
            </a:rPr>
            <a:t>どの要因がどれくらい影響しているか</a:t>
          </a:r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を割合で確認可能</a:t>
          </a:r>
        </a:p>
        <a:p>
          <a:endParaRPr lang="ja-JP" altLang="en-US">
            <a:latin typeface="Yu Gothic UI" panose="020B0500000000000000" pitchFamily="50" charset="-128"/>
            <a:ea typeface="Yu Gothic UI" panose="020B0500000000000000" pitchFamily="50" charset="-128"/>
          </a:endParaRPr>
        </a:p>
        <a:p>
          <a:r>
            <a:rPr lang="ja-JP" altLang="en-US" b="1" u="sng">
              <a:latin typeface="Yu Gothic UI" panose="020B0500000000000000" pitchFamily="50" charset="-128"/>
              <a:ea typeface="Yu Gothic UI" panose="020B0500000000000000" pitchFamily="50" charset="-128"/>
            </a:rPr>
            <a:t>③ </a:t>
          </a:r>
          <a:r>
            <a:rPr lang="en-US" altLang="ja-JP" b="1" u="sng">
              <a:latin typeface="Yu Gothic UI" panose="020B0500000000000000" pitchFamily="50" charset="-128"/>
              <a:ea typeface="Yu Gothic UI" panose="020B0500000000000000" pitchFamily="50" charset="-128"/>
            </a:rPr>
            <a:t>GRR</a:t>
          </a:r>
          <a:r>
            <a:rPr lang="ja-JP" altLang="en-US" b="1" u="sng">
              <a:latin typeface="Yu Gothic UI" panose="020B0500000000000000" pitchFamily="50" charset="-128"/>
              <a:ea typeface="Yu Gothic UI" panose="020B0500000000000000" pitchFamily="50" charset="-128"/>
            </a:rPr>
            <a:t>％公差</a:t>
          </a:r>
        </a:p>
        <a:p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測定ばらつきが規格に対してどの程度かを評価します。</a:t>
          </a:r>
        </a:p>
        <a:p>
          <a:r>
            <a:rPr lang="en-US" altLang="ja-JP" sz="1100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  <a:cs typeface="+mn-cs"/>
            </a:rPr>
            <a:t>GRR</a:t>
          </a:r>
          <a:r>
            <a:rPr lang="ja-JP" altLang="en-US" sz="1100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  <a:cs typeface="+mn-cs"/>
            </a:rPr>
            <a:t>％ </a:t>
          </a:r>
          <a:r>
            <a:rPr lang="en-US" altLang="ja-JP" sz="1100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  <a:cs typeface="+mn-cs"/>
            </a:rPr>
            <a:t>= 6</a:t>
          </a:r>
          <a:r>
            <a:rPr lang="el-GR" altLang="ja-JP" sz="1100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  <a:cs typeface="+mn-cs"/>
            </a:rPr>
            <a:t>σ</a:t>
          </a:r>
          <a:r>
            <a:rPr lang="ja-JP" altLang="el-GR" sz="1100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  <a:cs typeface="+mn-cs"/>
            </a:rPr>
            <a:t>（</a:t>
          </a:r>
          <a:r>
            <a:rPr lang="en-US" altLang="ja-JP" sz="1100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  <a:cs typeface="+mn-cs"/>
            </a:rPr>
            <a:t>GRR</a:t>
          </a:r>
          <a:r>
            <a:rPr lang="ja-JP" altLang="en-US" sz="1100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  <a:cs typeface="+mn-cs"/>
            </a:rPr>
            <a:t>） </a:t>
          </a:r>
          <a:r>
            <a:rPr lang="en-US" altLang="ja-JP" sz="1100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  <a:cs typeface="+mn-cs"/>
            </a:rPr>
            <a:t>÷ </a:t>
          </a:r>
          <a:r>
            <a:rPr lang="ja-JP" altLang="en-US" sz="1100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  <a:cs typeface="+mn-cs"/>
            </a:rPr>
            <a:t>規格幅</a:t>
          </a:r>
        </a:p>
        <a:p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👉 測定システムの“使える度合い”を示す重要指標</a:t>
          </a:r>
        </a:p>
        <a:p>
          <a:endParaRPr lang="ja-JP" altLang="en-US">
            <a:latin typeface="Yu Gothic UI" panose="020B0500000000000000" pitchFamily="50" charset="-128"/>
            <a:ea typeface="Yu Gothic UI" panose="020B0500000000000000" pitchFamily="50" charset="-128"/>
          </a:endParaRPr>
        </a:p>
        <a:p>
          <a:r>
            <a:rPr lang="ja-JP" altLang="en-US" b="1" u="sng">
              <a:latin typeface="Yu Gothic UI" panose="020B0500000000000000" pitchFamily="50" charset="-128"/>
              <a:ea typeface="Yu Gothic UI" panose="020B0500000000000000" pitchFamily="50" charset="-128"/>
            </a:rPr>
            <a:t>④ 判定結果</a:t>
          </a:r>
        </a:p>
        <a:p>
          <a:r>
            <a:rPr lang="en-US" altLang="ja-JP">
              <a:latin typeface="Yu Gothic UI" panose="020B0500000000000000" pitchFamily="50" charset="-128"/>
              <a:ea typeface="Yu Gothic UI" panose="020B0500000000000000" pitchFamily="50" charset="-128"/>
            </a:rPr>
            <a:t>GRR</a:t>
          </a:r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％公差をもとに自動判定します。</a:t>
          </a:r>
        </a:p>
        <a:p>
          <a:r>
            <a:rPr lang="en-US" altLang="ja-JP">
              <a:latin typeface="Yu Gothic UI" panose="020B0500000000000000" pitchFamily="50" charset="-128"/>
              <a:ea typeface="Yu Gothic UI" panose="020B0500000000000000" pitchFamily="50" charset="-128"/>
            </a:rPr>
            <a:t>GRR%</a:t>
          </a:r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評価≦</a:t>
          </a:r>
          <a:r>
            <a:rPr lang="en-US" altLang="ja-JP">
              <a:latin typeface="Yu Gothic UI" panose="020B0500000000000000" pitchFamily="50" charset="-128"/>
              <a:ea typeface="Yu Gothic UI" panose="020B0500000000000000" pitchFamily="50" charset="-128"/>
            </a:rPr>
            <a:t>10%</a:t>
          </a:r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優秀</a:t>
          </a:r>
          <a:r>
            <a:rPr lang="en-US" altLang="ja-JP">
              <a:latin typeface="Yu Gothic UI" panose="020B0500000000000000" pitchFamily="50" charset="-128"/>
              <a:ea typeface="Yu Gothic UI" panose="020B0500000000000000" pitchFamily="50" charset="-128"/>
            </a:rPr>
            <a:t>10〜30%</a:t>
          </a:r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条件付きで使用可</a:t>
          </a:r>
          <a:r>
            <a:rPr lang="en-US" altLang="ja-JP">
              <a:latin typeface="Yu Gothic UI" panose="020B0500000000000000" pitchFamily="50" charset="-128"/>
              <a:ea typeface="Yu Gothic UI" panose="020B0500000000000000" pitchFamily="50" charset="-128"/>
            </a:rPr>
            <a:t>&gt;30%</a:t>
          </a:r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改善必要</a:t>
          </a:r>
        </a:p>
        <a:p>
          <a:endParaRPr lang="ja-JP" altLang="en-US">
            <a:latin typeface="Yu Gothic UI" panose="020B0500000000000000" pitchFamily="50" charset="-128"/>
            <a:ea typeface="Yu Gothic UI" panose="020B0500000000000000" pitchFamily="50" charset="-128"/>
          </a:endParaRPr>
        </a:p>
        <a:p>
          <a:r>
            <a:rPr lang="ja-JP" altLang="en-US" b="1" u="sng">
              <a:latin typeface="Yu Gothic UI" panose="020B0500000000000000" pitchFamily="50" charset="-128"/>
              <a:ea typeface="Yu Gothic UI" panose="020B0500000000000000" pitchFamily="50" charset="-128"/>
            </a:rPr>
            <a:t>■ 使用手順</a:t>
          </a:r>
        </a:p>
        <a:p>
          <a:endParaRPr lang="ja-JP" altLang="en-US">
            <a:latin typeface="Yu Gothic UI" panose="020B0500000000000000" pitchFamily="50" charset="-128"/>
            <a:ea typeface="Yu Gothic UI" panose="020B0500000000000000" pitchFamily="50" charset="-128"/>
          </a:endParaRPr>
        </a:p>
        <a:p>
          <a:r>
            <a:rPr lang="ja-JP" altLang="en-US" b="1" u="sng">
              <a:latin typeface="Yu Gothic UI" panose="020B0500000000000000" pitchFamily="50" charset="-128"/>
              <a:ea typeface="Yu Gothic UI" panose="020B0500000000000000" pitchFamily="50" charset="-128"/>
            </a:rPr>
            <a:t>手順①：測定データ入力</a:t>
          </a:r>
        </a:p>
        <a:p>
          <a:r>
            <a:rPr lang="en-US" altLang="ja-JP" b="1">
              <a:solidFill>
                <a:srgbClr val="FF0000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D9:L18</a:t>
          </a:r>
          <a:r>
            <a:rPr lang="ja-JP" altLang="en-US" b="1">
              <a:solidFill>
                <a:srgbClr val="FF0000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に測定データを入力</a:t>
          </a:r>
          <a:r>
            <a:rPr lang="ja-JP" altLang="en-US" b="1">
              <a:latin typeface="Yu Gothic UI" panose="020B0500000000000000" pitchFamily="50" charset="-128"/>
              <a:ea typeface="Yu Gothic UI" panose="020B0500000000000000" pitchFamily="50" charset="-128"/>
            </a:rPr>
            <a:t>してください</a:t>
          </a:r>
          <a:endParaRPr lang="ja-JP" altLang="en-US">
            <a:latin typeface="Yu Gothic UI" panose="020B0500000000000000" pitchFamily="50" charset="-128"/>
            <a:ea typeface="Yu Gothic UI" panose="020B0500000000000000" pitchFamily="50" charset="-128"/>
          </a:endParaRPr>
        </a:p>
        <a:p>
          <a:r>
            <a:rPr lang="en-US" altLang="ja-JP">
              <a:latin typeface="Yu Gothic UI" panose="020B0500000000000000" pitchFamily="50" charset="-128"/>
              <a:ea typeface="Yu Gothic UI" panose="020B0500000000000000" pitchFamily="50" charset="-128"/>
            </a:rPr>
            <a:t>【</a:t>
          </a:r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重要：データ構造</a:t>
          </a:r>
          <a:r>
            <a:rPr lang="en-US" altLang="ja-JP">
              <a:latin typeface="Yu Gothic UI" panose="020B0500000000000000" pitchFamily="50" charset="-128"/>
              <a:ea typeface="Yu Gothic UI" panose="020B0500000000000000" pitchFamily="50" charset="-128"/>
            </a:rPr>
            <a:t>】</a:t>
          </a:r>
        </a:p>
        <a:p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サンプル：</a:t>
          </a:r>
          <a:r>
            <a:rPr lang="en-US" altLang="ja-JP">
              <a:latin typeface="Yu Gothic UI" panose="020B0500000000000000" pitchFamily="50" charset="-128"/>
              <a:ea typeface="Yu Gothic UI" panose="020B0500000000000000" pitchFamily="50" charset="-128"/>
            </a:rPr>
            <a:t>10</a:t>
          </a:r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個（行）</a:t>
          </a:r>
        </a:p>
        <a:p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測定者：</a:t>
          </a:r>
          <a:r>
            <a:rPr lang="en-US" altLang="ja-JP">
              <a:latin typeface="Yu Gothic UI" panose="020B0500000000000000" pitchFamily="50" charset="-128"/>
              <a:ea typeface="Yu Gothic UI" panose="020B0500000000000000" pitchFamily="50" charset="-128"/>
            </a:rPr>
            <a:t>3</a:t>
          </a:r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名（列ブロック）</a:t>
          </a:r>
        </a:p>
        <a:p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繰り返し：</a:t>
          </a:r>
          <a:r>
            <a:rPr lang="en-US" altLang="ja-JP">
              <a:latin typeface="Yu Gothic UI" panose="020B0500000000000000" pitchFamily="50" charset="-128"/>
              <a:ea typeface="Yu Gothic UI" panose="020B0500000000000000" pitchFamily="50" charset="-128"/>
            </a:rPr>
            <a:t>3</a:t>
          </a:r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回（各測定者ごと）</a:t>
          </a:r>
        </a:p>
        <a:p>
          <a:r>
            <a:rPr lang="ja-JP" altLang="en-US" sz="1100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  <a:cs typeface="+mn-cs"/>
            </a:rPr>
            <a:t>例：</a:t>
          </a:r>
        </a:p>
        <a:p>
          <a:r>
            <a:rPr lang="en-US" altLang="ja-JP" sz="1100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  <a:cs typeface="+mn-cs"/>
            </a:rPr>
            <a:t>[A1 A2 A3][B1 B2 B3][C1 C2 C3]</a:t>
          </a:r>
        </a:p>
        <a:p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👉 </a:t>
          </a:r>
          <a:r>
            <a:rPr lang="ja-JP" altLang="en-US" b="1">
              <a:latin typeface="Yu Gothic UI" panose="020B0500000000000000" pitchFamily="50" charset="-128"/>
              <a:ea typeface="Yu Gothic UI" panose="020B0500000000000000" pitchFamily="50" charset="-128"/>
            </a:rPr>
            <a:t>列構造を崩すと正しく計算されません</a:t>
          </a:r>
          <a:endParaRPr lang="ja-JP" altLang="en-US">
            <a:latin typeface="Yu Gothic UI" panose="020B0500000000000000" pitchFamily="50" charset="-128"/>
            <a:ea typeface="Yu Gothic UI" panose="020B0500000000000000" pitchFamily="50" charset="-128"/>
          </a:endParaRPr>
        </a:p>
        <a:p>
          <a:endParaRPr lang="ja-JP" altLang="en-US">
            <a:latin typeface="Yu Gothic UI" panose="020B0500000000000000" pitchFamily="50" charset="-128"/>
            <a:ea typeface="Yu Gothic UI" panose="020B0500000000000000" pitchFamily="50" charset="-128"/>
          </a:endParaRPr>
        </a:p>
        <a:p>
          <a:r>
            <a:rPr lang="ja-JP" altLang="en-US" b="1" u="sng">
              <a:latin typeface="Yu Gothic UI" panose="020B0500000000000000" pitchFamily="50" charset="-128"/>
              <a:ea typeface="Yu Gothic UI" panose="020B0500000000000000" pitchFamily="50" charset="-128"/>
            </a:rPr>
            <a:t>手順②：規格値の入力</a:t>
          </a:r>
        </a:p>
        <a:p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以下を入力してください</a:t>
          </a:r>
        </a:p>
        <a:p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下限（</a:t>
          </a:r>
          <a:r>
            <a:rPr lang="en-US" altLang="ja-JP">
              <a:latin typeface="Yu Gothic UI" panose="020B0500000000000000" pitchFamily="50" charset="-128"/>
              <a:ea typeface="Yu Gothic UI" panose="020B0500000000000000" pitchFamily="50" charset="-128"/>
            </a:rPr>
            <a:t>LSL</a:t>
          </a:r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）：</a:t>
          </a:r>
          <a:r>
            <a:rPr lang="en-US" altLang="ja-JP">
              <a:latin typeface="Yu Gothic UI" panose="020B0500000000000000" pitchFamily="50" charset="-128"/>
              <a:ea typeface="Yu Gothic UI" panose="020B0500000000000000" pitchFamily="50" charset="-128"/>
            </a:rPr>
            <a:t>O8</a:t>
          </a:r>
        </a:p>
        <a:p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上限（</a:t>
          </a:r>
          <a:r>
            <a:rPr lang="en-US" altLang="ja-JP">
              <a:latin typeface="Yu Gothic UI" panose="020B0500000000000000" pitchFamily="50" charset="-128"/>
              <a:ea typeface="Yu Gothic UI" panose="020B0500000000000000" pitchFamily="50" charset="-128"/>
            </a:rPr>
            <a:t>USL</a:t>
          </a:r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）：</a:t>
          </a:r>
          <a:r>
            <a:rPr lang="en-US" altLang="ja-JP">
              <a:latin typeface="Yu Gothic UI" panose="020B0500000000000000" pitchFamily="50" charset="-128"/>
              <a:ea typeface="Yu Gothic UI" panose="020B0500000000000000" pitchFamily="50" charset="-128"/>
            </a:rPr>
            <a:t>O9</a:t>
          </a:r>
        </a:p>
        <a:p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👉 片側規格にも自動で対応しています</a:t>
          </a:r>
          <a:b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</a:br>
          <a:endParaRPr lang="ja-JP" altLang="en-US">
            <a:latin typeface="Yu Gothic UI" panose="020B0500000000000000" pitchFamily="50" charset="-128"/>
            <a:ea typeface="Yu Gothic UI" panose="020B0500000000000000" pitchFamily="50" charset="-128"/>
          </a:endParaRPr>
        </a:p>
        <a:p>
          <a:r>
            <a:rPr lang="ja-JP" altLang="en-US" b="1">
              <a:latin typeface="Yu Gothic UI" panose="020B0500000000000000" pitchFamily="50" charset="-128"/>
              <a:ea typeface="Yu Gothic UI" panose="020B0500000000000000" pitchFamily="50" charset="-128"/>
            </a:rPr>
            <a:t>■ 注意点（重要）</a:t>
          </a:r>
        </a:p>
        <a:p>
          <a:endParaRPr lang="ja-JP" altLang="en-US">
            <a:latin typeface="Yu Gothic UI" panose="020B0500000000000000" pitchFamily="50" charset="-128"/>
            <a:ea typeface="Yu Gothic UI" panose="020B0500000000000000" pitchFamily="50" charset="-128"/>
          </a:endParaRPr>
        </a:p>
        <a:p>
          <a:r>
            <a:rPr lang="ja-JP" altLang="en-US" b="1">
              <a:latin typeface="Yu Gothic UI" panose="020B0500000000000000" pitchFamily="50" charset="-128"/>
              <a:ea typeface="Yu Gothic UI" panose="020B0500000000000000" pitchFamily="50" charset="-128"/>
            </a:rPr>
            <a:t>⚠① データ構造を必ず守る</a:t>
          </a:r>
        </a:p>
        <a:p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測定者ごとに列ブロックを分ける</a:t>
          </a:r>
        </a:p>
        <a:p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繰り返し数を揃える</a:t>
          </a:r>
        </a:p>
        <a:p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👉 崩れると</a:t>
          </a:r>
          <a:r>
            <a:rPr lang="en-US" altLang="ja-JP">
              <a:latin typeface="Yu Gothic UI" panose="020B0500000000000000" pitchFamily="50" charset="-128"/>
              <a:ea typeface="Yu Gothic UI" panose="020B0500000000000000" pitchFamily="50" charset="-128"/>
            </a:rPr>
            <a:t>GRR</a:t>
          </a:r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が正しく計算されません</a:t>
          </a:r>
        </a:p>
        <a:p>
          <a:endParaRPr lang="ja-JP" altLang="en-US">
            <a:latin typeface="Yu Gothic UI" panose="020B0500000000000000" pitchFamily="50" charset="-128"/>
            <a:ea typeface="Yu Gothic UI" panose="020B0500000000000000" pitchFamily="50" charset="-128"/>
          </a:endParaRPr>
        </a:p>
        <a:p>
          <a:r>
            <a:rPr lang="ja-JP" altLang="en-US" b="1">
              <a:latin typeface="Yu Gothic UI" panose="020B0500000000000000" pitchFamily="50" charset="-128"/>
              <a:ea typeface="Yu Gothic UI" panose="020B0500000000000000" pitchFamily="50" charset="-128"/>
            </a:rPr>
            <a:t>⚠② 空白セルに注意</a:t>
          </a:r>
        </a:p>
        <a:p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空白は誤差として扱われる場合あり</a:t>
          </a:r>
        </a:p>
        <a:p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可能な限り埋める</a:t>
          </a:r>
        </a:p>
        <a:p>
          <a:endParaRPr lang="ja-JP" altLang="en-US">
            <a:latin typeface="Yu Gothic UI" panose="020B0500000000000000" pitchFamily="50" charset="-128"/>
            <a:ea typeface="Yu Gothic UI" panose="020B0500000000000000" pitchFamily="50" charset="-128"/>
          </a:endParaRPr>
        </a:p>
        <a:p>
          <a:r>
            <a:rPr lang="ja-JP" altLang="en-US" b="1">
              <a:latin typeface="Yu Gothic UI" panose="020B0500000000000000" pitchFamily="50" charset="-128"/>
              <a:ea typeface="Yu Gothic UI" panose="020B0500000000000000" pitchFamily="50" charset="-128"/>
            </a:rPr>
            <a:t>⚠③ 測定条件を揃える</a:t>
          </a:r>
        </a:p>
        <a:p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同一サンプル</a:t>
          </a:r>
        </a:p>
        <a:p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同一条件</a:t>
          </a:r>
        </a:p>
        <a:p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同一手順</a:t>
          </a:r>
        </a:p>
        <a:p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👉 条件が違うと</a:t>
          </a:r>
          <a:r>
            <a:rPr lang="en-US" altLang="ja-JP">
              <a:latin typeface="Yu Gothic UI" panose="020B0500000000000000" pitchFamily="50" charset="-128"/>
              <a:ea typeface="Yu Gothic UI" panose="020B0500000000000000" pitchFamily="50" charset="-128"/>
            </a:rPr>
            <a:t>GRR</a:t>
          </a:r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の意味がなくなります</a:t>
          </a:r>
        </a:p>
        <a:p>
          <a:endParaRPr lang="ja-JP" altLang="en-US">
            <a:latin typeface="Yu Gothic UI" panose="020B0500000000000000" pitchFamily="50" charset="-128"/>
            <a:ea typeface="Yu Gothic UI" panose="020B0500000000000000" pitchFamily="50" charset="-128"/>
          </a:endParaRPr>
        </a:p>
        <a:p>
          <a:r>
            <a:rPr lang="ja-JP" altLang="en-US" b="1">
              <a:latin typeface="Yu Gothic UI" panose="020B0500000000000000" pitchFamily="50" charset="-128"/>
              <a:ea typeface="Yu Gothic UI" panose="020B0500000000000000" pitchFamily="50" charset="-128"/>
            </a:rPr>
            <a:t>⚠④ </a:t>
          </a:r>
          <a:r>
            <a:rPr lang="en-US" altLang="ja-JP" b="1">
              <a:latin typeface="Yu Gothic UI" panose="020B0500000000000000" pitchFamily="50" charset="-128"/>
              <a:ea typeface="Yu Gothic UI" panose="020B0500000000000000" pitchFamily="50" charset="-128"/>
            </a:rPr>
            <a:t>GRR</a:t>
          </a:r>
          <a:r>
            <a:rPr lang="ja-JP" altLang="en-US" b="1">
              <a:latin typeface="Yu Gothic UI" panose="020B0500000000000000" pitchFamily="50" charset="-128"/>
              <a:ea typeface="Yu Gothic UI" panose="020B0500000000000000" pitchFamily="50" charset="-128"/>
            </a:rPr>
            <a:t>は“測定の評価”</a:t>
          </a:r>
        </a:p>
        <a:p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👉 製品の良し悪しではありません</a:t>
          </a:r>
        </a:p>
        <a:p>
          <a:endParaRPr lang="ja-JP" altLang="en-US">
            <a:latin typeface="Yu Gothic UI" panose="020B0500000000000000" pitchFamily="50" charset="-128"/>
            <a:ea typeface="Yu Gothic UI" panose="020B0500000000000000" pitchFamily="50" charset="-128"/>
          </a:endParaRPr>
        </a:p>
        <a:p>
          <a:r>
            <a:rPr lang="ja-JP" altLang="en-US" b="1">
              <a:latin typeface="Yu Gothic UI" panose="020B0500000000000000" pitchFamily="50" charset="-128"/>
              <a:ea typeface="Yu Gothic UI" panose="020B0500000000000000" pitchFamily="50" charset="-128"/>
            </a:rPr>
            <a:t>■ 活用ポイント</a:t>
          </a:r>
        </a:p>
        <a:p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測定者教育の効果確認</a:t>
          </a:r>
        </a:p>
        <a:p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測定手順の見直し</a:t>
          </a:r>
        </a:p>
        <a:p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設備の安定性確認</a:t>
          </a:r>
        </a:p>
        <a:p>
          <a:endParaRPr lang="ja-JP" altLang="en-US">
            <a:latin typeface="Yu Gothic UI" panose="020B0500000000000000" pitchFamily="50" charset="-128"/>
            <a:ea typeface="Yu Gothic UI" panose="020B0500000000000000" pitchFamily="50" charset="-128"/>
          </a:endParaRPr>
        </a:p>
        <a:p>
          <a:r>
            <a:rPr lang="ja-JP" altLang="en-US" b="1">
              <a:latin typeface="Yu Gothic UI" panose="020B0500000000000000" pitchFamily="50" charset="-128"/>
              <a:ea typeface="Yu Gothic UI" panose="020B0500000000000000" pitchFamily="50" charset="-128"/>
            </a:rPr>
            <a:t>■ まとめ</a:t>
          </a:r>
        </a:p>
        <a:p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本ツールにより、</a:t>
          </a:r>
        </a:p>
        <a:p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👉 </a:t>
          </a:r>
          <a:r>
            <a:rPr lang="ja-JP" altLang="en-US" b="1">
              <a:latin typeface="Yu Gothic UI" panose="020B0500000000000000" pitchFamily="50" charset="-128"/>
              <a:ea typeface="Yu Gothic UI" panose="020B0500000000000000" pitchFamily="50" charset="-128"/>
            </a:rPr>
            <a:t>「測定は信頼できるのか？」を定量的に判断できます</a:t>
          </a:r>
          <a:endParaRPr lang="ja-JP" altLang="en-US">
            <a:latin typeface="Yu Gothic UI" panose="020B0500000000000000" pitchFamily="50" charset="-128"/>
            <a:ea typeface="Yu Gothic UI" panose="020B0500000000000000" pitchFamily="50" charset="-128"/>
          </a:endParaRPr>
        </a:p>
        <a:p>
          <a:endParaRPr lang="ja-JP" altLang="en-US">
            <a:latin typeface="Yu Gothic UI" panose="020B0500000000000000" pitchFamily="50" charset="-128"/>
            <a:ea typeface="Yu Gothic UI" panose="020B0500000000000000" pitchFamily="50" charset="-128"/>
          </a:endParaRPr>
        </a:p>
        <a:p>
          <a:r>
            <a:rPr lang="ja-JP" altLang="en-US">
              <a:latin typeface="Yu Gothic UI" panose="020B0500000000000000" pitchFamily="50" charset="-128"/>
              <a:ea typeface="Yu Gothic UI" panose="020B0500000000000000" pitchFamily="50" charset="-128"/>
            </a:rPr>
            <a:t>以上</a:t>
          </a:r>
        </a:p>
      </xdr:txBody>
    </xdr:sp>
    <xdr:clientData/>
  </xdr:oneCellAnchor>
  <xdr:twoCellAnchor editAs="oneCell">
    <xdr:from>
      <xdr:col>5</xdr:col>
      <xdr:colOff>374650</xdr:colOff>
      <xdr:row>18</xdr:row>
      <xdr:rowOff>133762</xdr:rowOff>
    </xdr:from>
    <xdr:to>
      <xdr:col>14</xdr:col>
      <xdr:colOff>171450</xdr:colOff>
      <xdr:row>25</xdr:row>
      <xdr:rowOff>38041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38FEC321-6DA4-1D37-2D17-1881DBB4AF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22650" y="3905662"/>
          <a:ext cx="5283200" cy="1371129"/>
        </a:xfrm>
        <a:prstGeom prst="rect">
          <a:avLst/>
        </a:prstGeom>
      </xdr:spPr>
    </xdr:pic>
    <xdr:clientData/>
  </xdr:twoCellAnchor>
  <xdr:twoCellAnchor editAs="oneCell">
    <xdr:from>
      <xdr:col>5</xdr:col>
      <xdr:colOff>590550</xdr:colOff>
      <xdr:row>38</xdr:row>
      <xdr:rowOff>12699</xdr:rowOff>
    </xdr:from>
    <xdr:to>
      <xdr:col>10</xdr:col>
      <xdr:colOff>222250</xdr:colOff>
      <xdr:row>43</xdr:row>
      <xdr:rowOff>36044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50D579E5-987E-9014-D3A7-7ADF31D9D6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638550" y="7975599"/>
          <a:ext cx="2679700" cy="1071095"/>
        </a:xfrm>
        <a:prstGeom prst="rect">
          <a:avLst/>
        </a:prstGeom>
      </xdr:spPr>
    </xdr:pic>
    <xdr:clientData/>
  </xdr:twoCellAnchor>
  <xdr:twoCellAnchor editAs="oneCell">
    <xdr:from>
      <xdr:col>6</xdr:col>
      <xdr:colOff>190500</xdr:colOff>
      <xdr:row>29</xdr:row>
      <xdr:rowOff>120650</xdr:rowOff>
    </xdr:from>
    <xdr:to>
      <xdr:col>11</xdr:col>
      <xdr:colOff>488950</xdr:colOff>
      <xdr:row>36</xdr:row>
      <xdr:rowOff>90436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D13678F8-22F3-7E19-D9AC-26B8162E54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848100" y="6197600"/>
          <a:ext cx="3346450" cy="1436636"/>
        </a:xfrm>
        <a:prstGeom prst="rect">
          <a:avLst/>
        </a:prstGeom>
      </xdr:spPr>
    </xdr:pic>
    <xdr:clientData/>
  </xdr:twoCellAnchor>
  <xdr:twoCellAnchor editAs="oneCell">
    <xdr:from>
      <xdr:col>10</xdr:col>
      <xdr:colOff>393700</xdr:colOff>
      <xdr:row>37</xdr:row>
      <xdr:rowOff>152401</xdr:rowOff>
    </xdr:from>
    <xdr:to>
      <xdr:col>16</xdr:col>
      <xdr:colOff>251164</xdr:colOff>
      <xdr:row>50</xdr:row>
      <xdr:rowOff>19050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D7B885A3-0AA3-C510-F16C-FFBD36248E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489700" y="7905751"/>
          <a:ext cx="3515064" cy="25907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605117</xdr:colOff>
      <xdr:row>1</xdr:row>
      <xdr:rowOff>9713</xdr:rowOff>
    </xdr:from>
    <xdr:to>
      <xdr:col>16</xdr:col>
      <xdr:colOff>605117</xdr:colOff>
      <xdr:row>2</xdr:row>
      <xdr:rowOff>351118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25578A2-1B30-4264-9BE8-2AD2E1D59B46}"/>
            </a:ext>
          </a:extLst>
        </xdr:cNvPr>
        <xdr:cNvSpPr txBox="1"/>
      </xdr:nvSpPr>
      <xdr:spPr>
        <a:xfrm>
          <a:off x="605117" y="219263"/>
          <a:ext cx="9810750" cy="55095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400" b="1">
              <a:solidFill>
                <a:schemeClr val="tx2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📊</a:t>
          </a:r>
          <a:r>
            <a:rPr kumimoji="1" lang="en-US" altLang="ja-JP" sz="2400" b="1">
              <a:solidFill>
                <a:schemeClr val="tx2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GageR&amp;R </a:t>
          </a:r>
          <a:r>
            <a:rPr kumimoji="1" lang="ja-JP" altLang="en-US" sz="2400" b="1">
              <a:solidFill>
                <a:schemeClr val="tx2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解析テンプレート📊</a:t>
          </a:r>
        </a:p>
      </xdr:txBody>
    </xdr:sp>
    <xdr:clientData/>
  </xdr:twoCellAnchor>
  <xdr:twoCellAnchor>
    <xdr:from>
      <xdr:col>9</xdr:col>
      <xdr:colOff>328707</xdr:colOff>
      <xdr:row>37</xdr:row>
      <xdr:rowOff>156134</xdr:rowOff>
    </xdr:from>
    <xdr:to>
      <xdr:col>16</xdr:col>
      <xdr:colOff>560295</xdr:colOff>
      <xdr:row>49</xdr:row>
      <xdr:rowOff>113178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F3C27F1-8C30-4ECB-878E-20E7451596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88C1B-9D33-4A65-8D0F-A3131136AA48}">
  <dimension ref="M69:S224"/>
  <sheetViews>
    <sheetView tabSelected="1" workbookViewId="0">
      <selection activeCell="F1" sqref="F1"/>
    </sheetView>
  </sheetViews>
  <sheetFormatPr defaultRowHeight="16.5" x14ac:dyDescent="0.45"/>
  <cols>
    <col min="1" max="12" width="8.7265625" style="11"/>
    <col min="13" max="19" width="8.7265625" style="1"/>
    <col min="20" max="16384" width="8.7265625" style="11"/>
  </cols>
  <sheetData>
    <row r="69" spans="13:13" ht="35" x14ac:dyDescent="0.45">
      <c r="M69" s="13"/>
    </row>
    <row r="73" spans="13:13" ht="26" x14ac:dyDescent="0.45">
      <c r="M73" s="14"/>
    </row>
    <row r="82" spans="13:13" ht="26" x14ac:dyDescent="0.45">
      <c r="M82" s="14"/>
    </row>
    <row r="88" spans="13:13" ht="20.5" x14ac:dyDescent="0.45">
      <c r="M88" s="15"/>
    </row>
    <row r="91" spans="13:13" x14ac:dyDescent="0.45">
      <c r="M91" s="16"/>
    </row>
    <row r="92" spans="13:13" x14ac:dyDescent="0.45">
      <c r="M92" s="17"/>
    </row>
    <row r="93" spans="13:13" x14ac:dyDescent="0.45">
      <c r="M93" s="16"/>
    </row>
    <row r="94" spans="13:13" x14ac:dyDescent="0.45">
      <c r="M94" s="16"/>
    </row>
    <row r="95" spans="13:13" x14ac:dyDescent="0.45">
      <c r="M95" s="17"/>
    </row>
    <row r="96" spans="13:13" x14ac:dyDescent="0.45">
      <c r="M96" s="16"/>
    </row>
    <row r="97" spans="13:13" x14ac:dyDescent="0.45">
      <c r="M97" s="16"/>
    </row>
    <row r="98" spans="13:13" x14ac:dyDescent="0.45">
      <c r="M98" s="17"/>
    </row>
    <row r="99" spans="13:13" x14ac:dyDescent="0.45">
      <c r="M99" s="16"/>
    </row>
    <row r="105" spans="13:13" ht="20.5" x14ac:dyDescent="0.45">
      <c r="M105" s="15"/>
    </row>
    <row r="108" spans="13:13" x14ac:dyDescent="0.45">
      <c r="M108" s="16"/>
    </row>
    <row r="109" spans="13:13" x14ac:dyDescent="0.45">
      <c r="M109" s="16"/>
    </row>
    <row r="110" spans="13:13" x14ac:dyDescent="0.45">
      <c r="M110" s="16"/>
    </row>
    <row r="111" spans="13:13" x14ac:dyDescent="0.45">
      <c r="M111" s="16"/>
    </row>
    <row r="112" spans="13:13" x14ac:dyDescent="0.45">
      <c r="M112" s="16"/>
    </row>
    <row r="113" spans="13:13" x14ac:dyDescent="0.45">
      <c r="M113" s="16"/>
    </row>
    <row r="119" spans="13:13" ht="20.5" x14ac:dyDescent="0.45">
      <c r="M119" s="15"/>
    </row>
    <row r="123" spans="13:13" x14ac:dyDescent="0.45">
      <c r="M123" s="18"/>
    </row>
    <row r="129" spans="13:14" ht="20.5" x14ac:dyDescent="0.45">
      <c r="M129" s="15"/>
    </row>
    <row r="133" spans="13:14" x14ac:dyDescent="0.45">
      <c r="M133" s="19"/>
      <c r="N133" s="19"/>
    </row>
    <row r="134" spans="13:14" x14ac:dyDescent="0.45">
      <c r="M134" s="20"/>
      <c r="N134" s="20"/>
    </row>
    <row r="135" spans="13:14" x14ac:dyDescent="0.45">
      <c r="M135" s="20"/>
      <c r="N135" s="20"/>
    </row>
    <row r="136" spans="13:14" x14ac:dyDescent="0.45">
      <c r="M136" s="20"/>
      <c r="N136" s="20"/>
    </row>
    <row r="139" spans="13:14" ht="26" x14ac:dyDescent="0.45">
      <c r="M139" s="14"/>
    </row>
    <row r="143" spans="13:14" ht="20.5" x14ac:dyDescent="0.45">
      <c r="M143" s="15"/>
    </row>
    <row r="145" spans="13:13" x14ac:dyDescent="0.45">
      <c r="M145" s="21"/>
    </row>
    <row r="148" spans="13:13" x14ac:dyDescent="0.45">
      <c r="M148" s="16"/>
    </row>
    <row r="149" spans="13:13" x14ac:dyDescent="0.45">
      <c r="M149" s="16"/>
    </row>
    <row r="150" spans="13:13" x14ac:dyDescent="0.45">
      <c r="M150" s="16"/>
    </row>
    <row r="151" spans="13:13" x14ac:dyDescent="0.45">
      <c r="M151" s="16"/>
    </row>
    <row r="152" spans="13:13" x14ac:dyDescent="0.45">
      <c r="M152" s="16"/>
    </row>
    <row r="153" spans="13:13" x14ac:dyDescent="0.45">
      <c r="M153" s="16"/>
    </row>
    <row r="155" spans="13:13" x14ac:dyDescent="0.45">
      <c r="M155" s="18"/>
    </row>
    <row r="156" spans="13:13" x14ac:dyDescent="0.45">
      <c r="M156" s="18"/>
    </row>
    <row r="162" spans="13:13" ht="20.5" x14ac:dyDescent="0.45">
      <c r="M162" s="15"/>
    </row>
    <row r="165" spans="13:13" x14ac:dyDescent="0.45">
      <c r="M165" s="16"/>
    </row>
    <row r="166" spans="13:13" x14ac:dyDescent="0.45">
      <c r="M166" s="16"/>
    </row>
    <row r="167" spans="13:13" x14ac:dyDescent="0.45">
      <c r="M167" s="16"/>
    </row>
    <row r="168" spans="13:13" x14ac:dyDescent="0.45">
      <c r="M168" s="16"/>
    </row>
    <row r="174" spans="13:13" ht="26" x14ac:dyDescent="0.45">
      <c r="M174" s="14"/>
    </row>
    <row r="178" spans="13:13" ht="20.5" x14ac:dyDescent="0.45">
      <c r="M178" s="15"/>
    </row>
    <row r="179" spans="13:13" x14ac:dyDescent="0.45">
      <c r="M179" s="16"/>
    </row>
    <row r="180" spans="13:13" x14ac:dyDescent="0.45">
      <c r="M180" s="16"/>
    </row>
    <row r="181" spans="13:13" x14ac:dyDescent="0.45">
      <c r="M181" s="16"/>
    </row>
    <row r="182" spans="13:13" x14ac:dyDescent="0.45">
      <c r="M182" s="16"/>
    </row>
    <row r="188" spans="13:13" ht="20.5" x14ac:dyDescent="0.45">
      <c r="M188" s="15"/>
    </row>
    <row r="189" spans="13:13" x14ac:dyDescent="0.45">
      <c r="M189" s="16"/>
    </row>
    <row r="190" spans="13:13" x14ac:dyDescent="0.45">
      <c r="M190" s="16"/>
    </row>
    <row r="191" spans="13:13" x14ac:dyDescent="0.45">
      <c r="M191" s="16"/>
    </row>
    <row r="192" spans="13:13" x14ac:dyDescent="0.45">
      <c r="M192" s="16"/>
    </row>
    <row r="196" spans="13:13" ht="20.5" x14ac:dyDescent="0.45">
      <c r="M196" s="15"/>
    </row>
    <row r="197" spans="13:13" x14ac:dyDescent="0.45">
      <c r="M197" s="16"/>
    </row>
    <row r="198" spans="13:13" x14ac:dyDescent="0.45">
      <c r="M198" s="16"/>
    </row>
    <row r="199" spans="13:13" x14ac:dyDescent="0.45">
      <c r="M199" s="16"/>
    </row>
    <row r="200" spans="13:13" x14ac:dyDescent="0.45">
      <c r="M200" s="16"/>
    </row>
    <row r="201" spans="13:13" x14ac:dyDescent="0.45">
      <c r="M201" s="16"/>
    </row>
    <row r="202" spans="13:13" x14ac:dyDescent="0.45">
      <c r="M202" s="16"/>
    </row>
    <row r="208" spans="13:13" ht="20.5" x14ac:dyDescent="0.45">
      <c r="M208" s="15"/>
    </row>
    <row r="214" spans="13:13" ht="26" x14ac:dyDescent="0.45">
      <c r="M214" s="14"/>
    </row>
    <row r="215" spans="13:13" x14ac:dyDescent="0.45">
      <c r="M215" s="16"/>
    </row>
    <row r="216" spans="13:13" x14ac:dyDescent="0.45">
      <c r="M216" s="16"/>
    </row>
    <row r="217" spans="13:13" x14ac:dyDescent="0.45">
      <c r="M217" s="16"/>
    </row>
    <row r="218" spans="13:13" x14ac:dyDescent="0.45">
      <c r="M218" s="16"/>
    </row>
    <row r="219" spans="13:13" x14ac:dyDescent="0.45">
      <c r="M219" s="16"/>
    </row>
    <row r="220" spans="13:13" x14ac:dyDescent="0.45">
      <c r="M220" s="16"/>
    </row>
    <row r="224" spans="13:13" ht="26" x14ac:dyDescent="0.45">
      <c r="M224" s="14"/>
    </row>
  </sheetData>
  <phoneticPr fontId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FAC575-3010-4F0D-A969-2F4D27DB8B08}">
  <sheetPr>
    <tabColor rgb="FFFFFF00"/>
  </sheetPr>
  <dimension ref="B3:AA52"/>
  <sheetViews>
    <sheetView zoomScale="85" zoomScaleNormal="85" workbookViewId="0">
      <selection activeCell="R14" sqref="R14"/>
    </sheetView>
  </sheetViews>
  <sheetFormatPr defaultRowHeight="16.5" x14ac:dyDescent="0.45"/>
  <cols>
    <col min="1" max="2" width="8.7265625" style="1" customWidth="1"/>
    <col min="3" max="3" width="9.54296875" style="1" customWidth="1"/>
    <col min="4" max="16" width="8.7265625" style="1" customWidth="1"/>
    <col min="17" max="16384" width="8.7265625" style="1"/>
  </cols>
  <sheetData>
    <row r="3" spans="2:27" ht="39.5" customHeight="1" x14ac:dyDescent="0.45"/>
    <row r="4" spans="2:27" ht="25" customHeight="1" x14ac:dyDescent="0.45">
      <c r="B4" s="111" t="s">
        <v>0</v>
      </c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3"/>
    </row>
    <row r="5" spans="2:27" ht="12.5" customHeight="1" x14ac:dyDescent="0.45">
      <c r="B5" s="31"/>
      <c r="Q5" s="32"/>
    </row>
    <row r="6" spans="2:27" x14ac:dyDescent="0.45">
      <c r="B6" s="31"/>
      <c r="C6" s="2" t="s">
        <v>1</v>
      </c>
      <c r="D6" s="33"/>
      <c r="E6" s="33"/>
      <c r="F6" s="33"/>
      <c r="M6" s="33"/>
      <c r="Q6" s="32"/>
    </row>
    <row r="7" spans="2:27" x14ac:dyDescent="0.45">
      <c r="B7" s="31"/>
      <c r="C7" s="34" t="s">
        <v>2</v>
      </c>
      <c r="D7" s="127" t="s">
        <v>3</v>
      </c>
      <c r="E7" s="99"/>
      <c r="F7" s="100"/>
      <c r="G7" s="128" t="s">
        <v>4</v>
      </c>
      <c r="H7" s="99"/>
      <c r="I7" s="99"/>
      <c r="J7" s="127" t="s">
        <v>5</v>
      </c>
      <c r="K7" s="99"/>
      <c r="L7" s="100"/>
      <c r="M7" s="33"/>
      <c r="N7" s="2" t="s">
        <v>6</v>
      </c>
      <c r="R7" s="31"/>
      <c r="S7" s="76" t="s">
        <v>63</v>
      </c>
      <c r="T7" s="76"/>
      <c r="U7" s="76"/>
      <c r="V7" s="77" t="s">
        <v>64</v>
      </c>
      <c r="W7" s="76" t="s">
        <v>65</v>
      </c>
      <c r="X7" s="76" t="s">
        <v>66</v>
      </c>
      <c r="Y7" s="76"/>
      <c r="Z7" s="76"/>
      <c r="AA7" s="76"/>
    </row>
    <row r="8" spans="2:27" ht="17" customHeight="1" thickBot="1" x14ac:dyDescent="0.5">
      <c r="B8" s="31"/>
      <c r="C8" s="35" t="s">
        <v>7</v>
      </c>
      <c r="D8" s="35" t="s">
        <v>8</v>
      </c>
      <c r="E8" s="36" t="s">
        <v>9</v>
      </c>
      <c r="F8" s="37" t="s">
        <v>10</v>
      </c>
      <c r="G8" s="36" t="s">
        <v>8</v>
      </c>
      <c r="H8" s="36" t="s">
        <v>9</v>
      </c>
      <c r="I8" s="36" t="s">
        <v>10</v>
      </c>
      <c r="J8" s="35" t="s">
        <v>8</v>
      </c>
      <c r="K8" s="36" t="s">
        <v>9</v>
      </c>
      <c r="L8" s="37" t="s">
        <v>10</v>
      </c>
      <c r="M8" s="33"/>
      <c r="N8" s="9" t="s">
        <v>70</v>
      </c>
      <c r="O8" s="129">
        <v>10</v>
      </c>
      <c r="P8" s="130"/>
      <c r="R8" s="31"/>
      <c r="S8" s="77" t="s">
        <v>60</v>
      </c>
      <c r="T8" s="77" t="s">
        <v>61</v>
      </c>
      <c r="U8" s="77" t="s">
        <v>62</v>
      </c>
      <c r="V8" s="76"/>
      <c r="W8" s="76"/>
      <c r="X8" s="77" t="s">
        <v>60</v>
      </c>
      <c r="Y8" s="77" t="s">
        <v>61</v>
      </c>
      <c r="Z8" s="77" t="s">
        <v>62</v>
      </c>
      <c r="AA8" s="77"/>
    </row>
    <row r="9" spans="2:27" ht="17" customHeight="1" thickTop="1" x14ac:dyDescent="0.45">
      <c r="B9" s="31"/>
      <c r="C9" s="38" t="s">
        <v>12</v>
      </c>
      <c r="D9" s="25">
        <v>10.46</v>
      </c>
      <c r="E9" s="26">
        <v>10.53</v>
      </c>
      <c r="F9" s="27">
        <v>10.53</v>
      </c>
      <c r="G9" s="26">
        <v>10.68</v>
      </c>
      <c r="H9" s="26">
        <v>10.7</v>
      </c>
      <c r="I9" s="26">
        <v>10.69</v>
      </c>
      <c r="J9" s="25">
        <v>10.32</v>
      </c>
      <c r="K9" s="26">
        <v>10.33</v>
      </c>
      <c r="L9" s="27">
        <v>10.26</v>
      </c>
      <c r="N9" s="10" t="s">
        <v>13</v>
      </c>
      <c r="O9" s="129">
        <v>15</v>
      </c>
      <c r="P9" s="130"/>
      <c r="R9" s="31"/>
      <c r="S9" s="79">
        <f xml:space="preserve"> AVERAGE(D9:F9)</f>
        <v>10.506666666666668</v>
      </c>
      <c r="T9" s="79">
        <f xml:space="preserve"> AVERAGE(G9:I9)</f>
        <v>10.69</v>
      </c>
      <c r="U9" s="79">
        <f xml:space="preserve"> AVERAGE(J9:L9)</f>
        <v>10.303333333333333</v>
      </c>
      <c r="V9" s="79">
        <f xml:space="preserve"> AVERAGE(D9:L9)</f>
        <v>10.5</v>
      </c>
      <c r="W9" s="76">
        <f xml:space="preserve"> AVERAGE(D9:L18)</f>
        <v>12.198999999999996</v>
      </c>
      <c r="X9" s="77">
        <f xml:space="preserve"> AVERAGE(D9:F18)</f>
        <v>12.199333333333332</v>
      </c>
      <c r="Y9" s="77">
        <f xml:space="preserve"> AVERAGE(G9:I18)</f>
        <v>12.400666666666666</v>
      </c>
      <c r="Z9" s="77">
        <f xml:space="preserve"> AVERAGE(G9:I18)</f>
        <v>12.400666666666666</v>
      </c>
      <c r="AA9" s="77"/>
    </row>
    <row r="10" spans="2:27" x14ac:dyDescent="0.45">
      <c r="B10" s="31"/>
      <c r="C10" s="40" t="s">
        <v>14</v>
      </c>
      <c r="D10" s="28">
        <v>10.95</v>
      </c>
      <c r="E10" s="29">
        <v>11.03</v>
      </c>
      <c r="F10" s="30">
        <v>10.99</v>
      </c>
      <c r="G10" s="29">
        <v>11.23</v>
      </c>
      <c r="H10" s="29">
        <v>11.15</v>
      </c>
      <c r="I10" s="29">
        <v>11.19</v>
      </c>
      <c r="J10" s="28">
        <v>10.82</v>
      </c>
      <c r="K10" s="29">
        <v>10.77</v>
      </c>
      <c r="L10" s="30">
        <v>10.84</v>
      </c>
      <c r="O10" s="41" t="s">
        <v>15</v>
      </c>
      <c r="R10" s="31"/>
      <c r="S10" s="79">
        <f t="shared" ref="S10:S18" si="0" xml:space="preserve"> AVERAGE(D10:F10)</f>
        <v>10.99</v>
      </c>
      <c r="T10" s="79">
        <f t="shared" ref="T10:T18" si="1" xml:space="preserve"> AVERAGE(G10:I10)</f>
        <v>11.19</v>
      </c>
      <c r="U10" s="79">
        <f t="shared" ref="U10:U18" si="2" xml:space="preserve"> AVERAGE(J10:L10)</f>
        <v>10.81</v>
      </c>
      <c r="V10" s="79">
        <f t="shared" ref="V10:V18" si="3" xml:space="preserve"> AVERAGE(D10:L10)</f>
        <v>10.996666666666668</v>
      </c>
      <c r="W10" s="76"/>
      <c r="X10" s="76"/>
      <c r="Y10" s="76"/>
      <c r="Z10" s="76"/>
      <c r="AA10" s="76"/>
    </row>
    <row r="11" spans="2:27" x14ac:dyDescent="0.45">
      <c r="B11" s="31"/>
      <c r="C11" s="40" t="s">
        <v>16</v>
      </c>
      <c r="D11" s="28">
        <v>11.54</v>
      </c>
      <c r="E11" s="29">
        <v>11.45</v>
      </c>
      <c r="F11" s="30">
        <v>11.45</v>
      </c>
      <c r="G11" s="29">
        <v>11.7</v>
      </c>
      <c r="H11" s="29">
        <v>11.74</v>
      </c>
      <c r="I11" s="29">
        <v>11.69</v>
      </c>
      <c r="J11" s="28">
        <v>11.27</v>
      </c>
      <c r="K11" s="29">
        <v>11.29</v>
      </c>
      <c r="L11" s="30">
        <v>11.25</v>
      </c>
      <c r="Q11" s="32"/>
      <c r="S11" s="79">
        <f t="shared" si="0"/>
        <v>11.479999999999999</v>
      </c>
      <c r="T11" s="79">
        <f t="shared" si="1"/>
        <v>11.709999999999999</v>
      </c>
      <c r="U11" s="79">
        <f t="shared" si="2"/>
        <v>11.270000000000001</v>
      </c>
      <c r="V11" s="79">
        <f t="shared" si="3"/>
        <v>11.486666666666666</v>
      </c>
      <c r="W11" s="76"/>
      <c r="X11" s="76"/>
      <c r="Y11" s="76"/>
      <c r="Z11" s="76"/>
      <c r="AA11" s="76"/>
    </row>
    <row r="12" spans="2:27" x14ac:dyDescent="0.45">
      <c r="B12" s="31"/>
      <c r="C12" s="40" t="s">
        <v>17</v>
      </c>
      <c r="D12" s="28">
        <v>11.97</v>
      </c>
      <c r="E12" s="29">
        <v>11.99</v>
      </c>
      <c r="F12" s="30">
        <v>12</v>
      </c>
      <c r="G12" s="29">
        <v>12.17</v>
      </c>
      <c r="H12" s="29">
        <v>12.17</v>
      </c>
      <c r="I12" s="29">
        <v>12.17</v>
      </c>
      <c r="J12" s="28">
        <v>11.8</v>
      </c>
      <c r="K12" s="29">
        <v>11.78</v>
      </c>
      <c r="L12" s="30">
        <v>11.75</v>
      </c>
      <c r="N12" s="2" t="s">
        <v>56</v>
      </c>
      <c r="Q12" s="32"/>
      <c r="S12" s="79">
        <f t="shared" si="0"/>
        <v>11.986666666666666</v>
      </c>
      <c r="T12" s="79">
        <f t="shared" si="1"/>
        <v>12.17</v>
      </c>
      <c r="U12" s="79">
        <f t="shared" si="2"/>
        <v>11.776666666666666</v>
      </c>
      <c r="V12" s="79">
        <f t="shared" si="3"/>
        <v>11.977777777777778</v>
      </c>
      <c r="W12" s="76"/>
      <c r="X12" s="76"/>
      <c r="Y12" s="76"/>
      <c r="Z12" s="76"/>
      <c r="AA12" s="76"/>
    </row>
    <row r="13" spans="2:27" x14ac:dyDescent="0.45">
      <c r="B13" s="31"/>
      <c r="C13" s="40" t="s">
        <v>18</v>
      </c>
      <c r="D13" s="28">
        <v>12.53</v>
      </c>
      <c r="E13" s="29">
        <v>12.51</v>
      </c>
      <c r="F13" s="30">
        <v>12.51</v>
      </c>
      <c r="G13" s="29">
        <v>12.67</v>
      </c>
      <c r="H13" s="29">
        <v>12.75</v>
      </c>
      <c r="I13" s="29">
        <v>12.74</v>
      </c>
      <c r="J13" s="28">
        <v>12.26</v>
      </c>
      <c r="K13" s="29">
        <v>12.28</v>
      </c>
      <c r="L13" s="30">
        <v>12.32</v>
      </c>
      <c r="Q13" s="32"/>
      <c r="S13" s="79">
        <f t="shared" si="0"/>
        <v>12.516666666666666</v>
      </c>
      <c r="T13" s="79">
        <f t="shared" si="1"/>
        <v>12.72</v>
      </c>
      <c r="U13" s="79">
        <f t="shared" si="2"/>
        <v>12.286666666666667</v>
      </c>
      <c r="V13" s="79">
        <f t="shared" si="3"/>
        <v>12.507777777777777</v>
      </c>
      <c r="W13" s="76"/>
      <c r="X13" s="76"/>
      <c r="Y13" s="76"/>
      <c r="Z13" s="76"/>
      <c r="AA13" s="76"/>
    </row>
    <row r="14" spans="2:27" x14ac:dyDescent="0.45">
      <c r="B14" s="31"/>
      <c r="C14" s="40" t="s">
        <v>19</v>
      </c>
      <c r="D14" s="28">
        <v>13.02</v>
      </c>
      <c r="E14" s="29">
        <v>13.04</v>
      </c>
      <c r="F14" s="30">
        <v>12.99</v>
      </c>
      <c r="G14" s="29">
        <v>13.23</v>
      </c>
      <c r="H14" s="29">
        <v>13.22</v>
      </c>
      <c r="I14" s="29">
        <v>13.18</v>
      </c>
      <c r="J14" s="28">
        <v>12.81</v>
      </c>
      <c r="K14" s="29">
        <v>12.84</v>
      </c>
      <c r="L14" s="30">
        <v>12.83</v>
      </c>
      <c r="O14" s="119" t="str">
        <f>IF(AND(O8&lt;&gt;"",O9&lt;&gt;""),"両側規格",
IF(O9&lt;&gt;"","上側規格",
IF(O8&lt;&gt;"","下側規格",
"未設定")))</f>
        <v>両側規格</v>
      </c>
      <c r="P14" s="120"/>
      <c r="Q14" s="32"/>
      <c r="S14" s="79">
        <f t="shared" si="0"/>
        <v>13.016666666666666</v>
      </c>
      <c r="T14" s="79">
        <f t="shared" si="1"/>
        <v>13.21</v>
      </c>
      <c r="U14" s="79">
        <f t="shared" si="2"/>
        <v>12.826666666666666</v>
      </c>
      <c r="V14" s="79">
        <f t="shared" si="3"/>
        <v>13.017777777777779</v>
      </c>
      <c r="W14" s="76"/>
      <c r="X14" s="76"/>
      <c r="Y14" s="76"/>
      <c r="Z14" s="76"/>
      <c r="AA14" s="76"/>
    </row>
    <row r="15" spans="2:27" x14ac:dyDescent="0.45">
      <c r="B15" s="31"/>
      <c r="C15" s="40" t="s">
        <v>20</v>
      </c>
      <c r="D15" s="28">
        <v>13.5</v>
      </c>
      <c r="E15" s="29">
        <v>13.51</v>
      </c>
      <c r="F15" s="30">
        <v>13.45</v>
      </c>
      <c r="G15" s="29">
        <v>13.67</v>
      </c>
      <c r="H15" s="29">
        <v>13.73</v>
      </c>
      <c r="I15" s="29">
        <v>13.69</v>
      </c>
      <c r="J15" s="28">
        <v>13.27</v>
      </c>
      <c r="K15" s="29">
        <v>13.3</v>
      </c>
      <c r="L15" s="30">
        <v>13.32</v>
      </c>
      <c r="O15" s="121"/>
      <c r="P15" s="122"/>
      <c r="Q15" s="32"/>
      <c r="S15" s="79">
        <f t="shared" si="0"/>
        <v>13.486666666666665</v>
      </c>
      <c r="T15" s="79">
        <f t="shared" si="1"/>
        <v>13.696666666666665</v>
      </c>
      <c r="U15" s="79">
        <f t="shared" si="2"/>
        <v>13.296666666666667</v>
      </c>
      <c r="V15" s="79">
        <f t="shared" si="3"/>
        <v>13.493333333333332</v>
      </c>
      <c r="W15" s="76"/>
      <c r="X15" s="76"/>
      <c r="Y15" s="76"/>
      <c r="Z15" s="76"/>
      <c r="AA15" s="76"/>
    </row>
    <row r="16" spans="2:27" x14ac:dyDescent="0.45">
      <c r="B16" s="31"/>
      <c r="C16" s="40" t="s">
        <v>21</v>
      </c>
      <c r="D16" s="28">
        <v>14.02</v>
      </c>
      <c r="E16" s="29">
        <v>13.99</v>
      </c>
      <c r="F16" s="30">
        <v>13.99</v>
      </c>
      <c r="G16" s="29">
        <v>14.2</v>
      </c>
      <c r="H16" s="29">
        <v>14.23</v>
      </c>
      <c r="I16" s="29">
        <v>14.2</v>
      </c>
      <c r="J16" s="28">
        <v>13.79</v>
      </c>
      <c r="K16" s="29">
        <v>13.8</v>
      </c>
      <c r="L16" s="30">
        <v>13.75</v>
      </c>
      <c r="Q16" s="32"/>
      <c r="S16" s="79">
        <f t="shared" si="0"/>
        <v>14</v>
      </c>
      <c r="T16" s="79">
        <f t="shared" si="1"/>
        <v>14.209999999999999</v>
      </c>
      <c r="U16" s="79">
        <f t="shared" si="2"/>
        <v>13.780000000000001</v>
      </c>
      <c r="V16" s="79">
        <f t="shared" si="3"/>
        <v>13.996666666666668</v>
      </c>
      <c r="W16" s="76"/>
      <c r="X16" s="76"/>
      <c r="Y16" s="76"/>
      <c r="Z16" s="76"/>
      <c r="AA16" s="76"/>
    </row>
    <row r="17" spans="2:27" x14ac:dyDescent="0.45">
      <c r="B17" s="31"/>
      <c r="C17" s="40" t="s">
        <v>22</v>
      </c>
      <c r="D17" s="28">
        <v>12.15</v>
      </c>
      <c r="E17" s="29">
        <v>12.22</v>
      </c>
      <c r="F17" s="30">
        <v>12.25</v>
      </c>
      <c r="G17" s="29">
        <v>12.41</v>
      </c>
      <c r="H17" s="29">
        <v>12.39</v>
      </c>
      <c r="I17" s="29">
        <v>12.37</v>
      </c>
      <c r="J17" s="28">
        <v>12</v>
      </c>
      <c r="K17" s="29">
        <v>12.05</v>
      </c>
      <c r="L17" s="30">
        <v>12.03</v>
      </c>
      <c r="Q17" s="32"/>
      <c r="S17" s="79">
        <f t="shared" si="0"/>
        <v>12.206666666666669</v>
      </c>
      <c r="T17" s="79">
        <f t="shared" si="1"/>
        <v>12.39</v>
      </c>
      <c r="U17" s="79">
        <f t="shared" si="2"/>
        <v>12.026666666666666</v>
      </c>
      <c r="V17" s="79">
        <f t="shared" si="3"/>
        <v>12.207777777777778</v>
      </c>
      <c r="W17" s="76"/>
      <c r="X17" s="76"/>
      <c r="Y17" s="76"/>
      <c r="Z17" s="76"/>
      <c r="AA17" s="76"/>
    </row>
    <row r="18" spans="2:27" x14ac:dyDescent="0.45">
      <c r="B18" s="31"/>
      <c r="C18" s="40" t="s">
        <v>23</v>
      </c>
      <c r="D18" s="28">
        <v>11.8</v>
      </c>
      <c r="E18" s="29">
        <v>11.84</v>
      </c>
      <c r="F18" s="30">
        <v>11.77</v>
      </c>
      <c r="G18" s="29">
        <v>12</v>
      </c>
      <c r="H18" s="29">
        <v>12.05</v>
      </c>
      <c r="I18" s="29">
        <v>12.01</v>
      </c>
      <c r="J18" s="28">
        <v>11.6</v>
      </c>
      <c r="K18" s="29">
        <v>11.58</v>
      </c>
      <c r="L18" s="30">
        <v>11.6</v>
      </c>
      <c r="Q18" s="32"/>
      <c r="S18" s="79">
        <f t="shared" si="0"/>
        <v>11.803333333333333</v>
      </c>
      <c r="T18" s="79">
        <f t="shared" si="1"/>
        <v>12.020000000000001</v>
      </c>
      <c r="U18" s="79">
        <f t="shared" si="2"/>
        <v>11.593333333333334</v>
      </c>
      <c r="V18" s="79">
        <f t="shared" si="3"/>
        <v>11.805555555555554</v>
      </c>
      <c r="W18" s="76"/>
      <c r="X18" s="76"/>
      <c r="Y18" s="76"/>
      <c r="Z18" s="76"/>
      <c r="AA18" s="76"/>
    </row>
    <row r="19" spans="2:27" ht="17" customHeight="1" x14ac:dyDescent="0.45">
      <c r="B19" s="42"/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4"/>
      <c r="N19" s="44"/>
      <c r="O19" s="44"/>
      <c r="P19" s="44"/>
      <c r="Q19" s="45"/>
      <c r="S19" s="39"/>
      <c r="T19" s="39"/>
      <c r="U19" s="39"/>
    </row>
    <row r="21" spans="2:27" ht="37" customHeight="1" x14ac:dyDescent="0.45">
      <c r="B21" s="123" t="s">
        <v>24</v>
      </c>
      <c r="C21" s="124"/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5"/>
    </row>
    <row r="22" spans="2:27" x14ac:dyDescent="0.45">
      <c r="B22" s="31"/>
      <c r="E22" s="33"/>
      <c r="F22" s="33"/>
      <c r="G22" s="33"/>
      <c r="Q22" s="32"/>
    </row>
    <row r="23" spans="2:27" ht="25" customHeight="1" thickBot="1" x14ac:dyDescent="0.5">
      <c r="B23" s="31"/>
      <c r="C23" s="114" t="s">
        <v>25</v>
      </c>
      <c r="D23" s="115"/>
      <c r="E23" s="46" t="s">
        <v>26</v>
      </c>
      <c r="F23" s="46" t="s">
        <v>27</v>
      </c>
      <c r="G23" s="46" t="s">
        <v>28</v>
      </c>
      <c r="H23" s="46" t="s">
        <v>29</v>
      </c>
      <c r="I23" s="46" t="s">
        <v>30</v>
      </c>
      <c r="N23" s="76" t="s">
        <v>44</v>
      </c>
      <c r="O23" s="76" t="s">
        <v>45</v>
      </c>
      <c r="P23" s="76" t="s">
        <v>46</v>
      </c>
      <c r="Q23" s="47"/>
    </row>
    <row r="24" spans="2:27" ht="25" customHeight="1" thickTop="1" x14ac:dyDescent="0.45">
      <c r="B24" s="31"/>
      <c r="C24" s="116" t="s">
        <v>31</v>
      </c>
      <c r="D24" s="117"/>
      <c r="E24" s="48">
        <f>10-1</f>
        <v>9</v>
      </c>
      <c r="F24" s="49" cm="1">
        <f t="array" ref="F24">SUMPRODUCT((V9:V18-$W$9)^2)*9</f>
        <v>96.444765555555577</v>
      </c>
      <c r="G24" s="49">
        <f xml:space="preserve"> F24/E24</f>
        <v>10.716085061728398</v>
      </c>
      <c r="H24" s="49">
        <f xml:space="preserve"> G24/G26</f>
        <v>12131.417051013235</v>
      </c>
      <c r="I24" s="48">
        <f xml:space="preserve"> _xlfn.F.DIST.RT(H24,E24,E26)</f>
        <v>2.5437500685561166E-94</v>
      </c>
      <c r="J24" s="50" t="s">
        <v>57</v>
      </c>
      <c r="N24" s="77">
        <f>COUNTA(D9:D18)</f>
        <v>10</v>
      </c>
      <c r="O24" s="77">
        <f>COLUMNS(D9:L9)/3</f>
        <v>3</v>
      </c>
      <c r="P24" s="77">
        <f>INT(COUNT(D9:L9)/$O$24)</f>
        <v>3</v>
      </c>
      <c r="Q24" s="47"/>
    </row>
    <row r="25" spans="2:27" ht="25" customHeight="1" x14ac:dyDescent="0.45">
      <c r="B25" s="31"/>
      <c r="C25" s="118" t="s">
        <v>32</v>
      </c>
      <c r="D25" s="101"/>
      <c r="E25" s="33">
        <f>3-1</f>
        <v>2</v>
      </c>
      <c r="F25" s="51" cm="1">
        <f t="array" ref="F25">SUMPRODUCT((X9:Z9-$W$9)^2)*30</f>
        <v>2.4401700000000748</v>
      </c>
      <c r="G25" s="51">
        <f xml:space="preserve"> F25/E25</f>
        <v>1.2200850000000374</v>
      </c>
      <c r="H25" s="51">
        <f xml:space="preserve"> G25/G26</f>
        <v>1381.2283018868295</v>
      </c>
      <c r="I25" s="33">
        <f xml:space="preserve"> _xlfn.F.DIST.RT(H24,E24,E26)</f>
        <v>2.5437500685561166E-94</v>
      </c>
      <c r="J25" s="50" t="s">
        <v>57</v>
      </c>
      <c r="K25" s="52"/>
      <c r="Q25" s="32"/>
    </row>
    <row r="26" spans="2:27" ht="25" customHeight="1" x14ac:dyDescent="0.45">
      <c r="B26" s="31"/>
      <c r="C26" s="126" t="s">
        <v>33</v>
      </c>
      <c r="D26" s="103"/>
      <c r="E26" s="33">
        <f>10*3*(3-1)</f>
        <v>60</v>
      </c>
      <c r="F26" s="51" cm="1">
        <f t="array" ref="F26">SUM(
SUMPRODUCT((D9:F18-S9:S18)^2),
SUMPRODUCT((G9:I18-T9:T18)^2),
SUMPRODUCT((J9:L18-U9:U18)^2)
)</f>
        <v>5.30000000000002E-2</v>
      </c>
      <c r="G26" s="51">
        <f>F26/E26</f>
        <v>8.8333333333333666E-4</v>
      </c>
      <c r="H26" s="51"/>
      <c r="I26" s="33"/>
      <c r="Q26" s="32"/>
    </row>
    <row r="27" spans="2:27" ht="25" customHeight="1" thickBot="1" x14ac:dyDescent="0.5">
      <c r="B27" s="31"/>
      <c r="C27" s="90" t="s">
        <v>34</v>
      </c>
      <c r="D27" s="91"/>
      <c r="E27" s="55"/>
      <c r="F27" s="56">
        <f>SUM(F24:F26)</f>
        <v>98.937935555555654</v>
      </c>
      <c r="G27" s="56">
        <f>SUM(G24:G26)</f>
        <v>11.937053395061769</v>
      </c>
      <c r="H27" s="55"/>
      <c r="I27" s="55"/>
      <c r="K27" s="52"/>
      <c r="Q27" s="32"/>
    </row>
    <row r="28" spans="2:27" ht="17" customHeight="1" thickTop="1" x14ac:dyDescent="0.45">
      <c r="B28" s="57"/>
      <c r="C28" s="54"/>
      <c r="D28" s="53"/>
      <c r="E28" s="58"/>
      <c r="F28" s="59"/>
      <c r="G28" s="53"/>
      <c r="H28" s="53"/>
      <c r="I28" s="44"/>
      <c r="J28" s="44"/>
      <c r="K28" s="44"/>
      <c r="L28" s="44"/>
      <c r="M28" s="44"/>
      <c r="N28" s="44"/>
      <c r="O28" s="44"/>
      <c r="P28" s="44"/>
      <c r="Q28" s="45"/>
    </row>
    <row r="29" spans="2:27" x14ac:dyDescent="0.45">
      <c r="E29" s="44"/>
    </row>
    <row r="30" spans="2:27" ht="42" customHeight="1" x14ac:dyDescent="0.45">
      <c r="B30" s="111" t="s">
        <v>35</v>
      </c>
      <c r="C30" s="112"/>
      <c r="D30" s="112"/>
      <c r="E30" s="112"/>
      <c r="F30" s="112"/>
      <c r="G30" s="112"/>
      <c r="H30" s="112"/>
      <c r="I30" s="112"/>
      <c r="J30" s="112"/>
      <c r="K30" s="112"/>
      <c r="L30" s="112"/>
      <c r="M30" s="112"/>
      <c r="N30" s="112"/>
      <c r="O30" s="112"/>
      <c r="P30" s="112"/>
      <c r="Q30" s="113"/>
    </row>
    <row r="31" spans="2:27" x14ac:dyDescent="0.45">
      <c r="B31" s="31"/>
      <c r="Q31" s="32"/>
    </row>
    <row r="32" spans="2:27" ht="25" customHeight="1" thickBot="1" x14ac:dyDescent="0.5">
      <c r="B32" s="31"/>
      <c r="C32" s="114" t="s">
        <v>25</v>
      </c>
      <c r="D32" s="115"/>
      <c r="E32" s="46" t="s">
        <v>36</v>
      </c>
      <c r="F32" s="46" t="s">
        <v>37</v>
      </c>
      <c r="G32" s="46" t="s">
        <v>38</v>
      </c>
      <c r="H32" s="46" t="s">
        <v>39</v>
      </c>
      <c r="I32" s="33"/>
      <c r="Q32" s="32"/>
    </row>
    <row r="33" spans="2:17" ht="25" customHeight="1" thickTop="1" x14ac:dyDescent="0.45">
      <c r="B33" s="31"/>
      <c r="C33" s="116" t="s">
        <v>55</v>
      </c>
      <c r="D33" s="117"/>
      <c r="E33" s="60">
        <f>G26</f>
        <v>8.8333333333333666E-4</v>
      </c>
      <c r="F33" s="60">
        <f>SQRT(E33)</f>
        <v>2.9720924166878403E-2</v>
      </c>
      <c r="G33" s="61">
        <f>E33/E36</f>
        <v>7.1693235876127512E-4</v>
      </c>
      <c r="H33" s="62">
        <f>IF(AND(ISNUMBER(O8),ISNUMBER(O9),O9&gt;O8),
    6*SQRT(L34)/(O9-O8),
IF(AND(ISNUMBER(O9),O9&gt;$W$9),
    6*SQRT(L34)/(O9-$W$9),
IF(AND(ISNUMBER(O8),$W$9&gt;O8),
    6*SQRT(L34)/($W$9-O8),
"規格未入力")))</f>
        <v>0.24452746267035491</v>
      </c>
      <c r="L33" s="76" t="s">
        <v>47</v>
      </c>
      <c r="M33" s="76"/>
      <c r="N33" s="76"/>
      <c r="Q33" s="32"/>
    </row>
    <row r="34" spans="2:17" ht="25" customHeight="1" x14ac:dyDescent="0.45">
      <c r="B34" s="31"/>
      <c r="C34" s="118" t="s">
        <v>32</v>
      </c>
      <c r="D34" s="101"/>
      <c r="E34" s="63">
        <f>MAX((G25-G26)/($N$24*$P$24),0)</f>
        <v>4.0640055555556803E-2</v>
      </c>
      <c r="F34" s="63">
        <f>SQRT(E34)</f>
        <v>0.20159378848455822</v>
      </c>
      <c r="G34" s="64">
        <f>E34/E36</f>
        <v>3.2984344403359803E-2</v>
      </c>
      <c r="H34" s="33"/>
      <c r="L34" s="78">
        <f>E33+E34</f>
        <v>4.1523388888890136E-2</v>
      </c>
      <c r="M34" s="76"/>
      <c r="N34" s="76"/>
      <c r="Q34" s="32"/>
    </row>
    <row r="35" spans="2:17" ht="25" customHeight="1" x14ac:dyDescent="0.45">
      <c r="B35" s="31"/>
      <c r="C35" s="118" t="s">
        <v>40</v>
      </c>
      <c r="D35" s="101"/>
      <c r="E35" s="63">
        <f>MAX((G24-G26)/($O$24*$P$24),0)</f>
        <v>1.1905779698216739</v>
      </c>
      <c r="F35" s="63">
        <f>SQRT(E35)</f>
        <v>1.0911360913385983</v>
      </c>
      <c r="G35" s="64">
        <f>E35/E36</f>
        <v>0.96629872323787891</v>
      </c>
      <c r="H35" s="33"/>
      <c r="J35" s="65"/>
      <c r="Q35" s="32"/>
    </row>
    <row r="36" spans="2:17" ht="25" customHeight="1" thickBot="1" x14ac:dyDescent="0.5">
      <c r="B36" s="31"/>
      <c r="C36" s="90" t="s">
        <v>41</v>
      </c>
      <c r="D36" s="91"/>
      <c r="E36" s="66">
        <f>SUM(E33:E35)</f>
        <v>1.232101358710564</v>
      </c>
      <c r="F36" s="66">
        <f t="shared" ref="F36" si="4">SQRT(E36)</f>
        <v>1.1100006120316168</v>
      </c>
      <c r="G36" s="55"/>
      <c r="H36" s="55"/>
      <c r="Q36" s="32"/>
    </row>
    <row r="37" spans="2:17" ht="17" customHeight="1" thickTop="1" x14ac:dyDescent="0.45">
      <c r="B37" s="92"/>
      <c r="C37" s="93"/>
      <c r="Q37" s="32"/>
    </row>
    <row r="38" spans="2:17" x14ac:dyDescent="0.45">
      <c r="B38" s="31"/>
      <c r="Q38" s="32"/>
    </row>
    <row r="39" spans="2:17" ht="33.5" customHeight="1" x14ac:dyDescent="0.45">
      <c r="B39" s="67"/>
      <c r="C39" s="94" t="s">
        <v>42</v>
      </c>
      <c r="D39" s="95"/>
      <c r="E39" s="95"/>
      <c r="F39" s="68"/>
      <c r="G39" s="96" t="s">
        <v>43</v>
      </c>
      <c r="H39" s="97"/>
      <c r="I39" s="97"/>
      <c r="J39" s="69"/>
      <c r="K39" s="11"/>
      <c r="L39" s="11"/>
      <c r="M39" s="11"/>
      <c r="N39" s="11"/>
      <c r="O39" s="11"/>
      <c r="P39" s="11"/>
      <c r="Q39" s="70"/>
    </row>
    <row r="40" spans="2:17" ht="25.5" x14ac:dyDescent="0.45">
      <c r="B40" s="67"/>
      <c r="C40" s="98" t="str">
        <f>IF(H33="","",TEXT(H33,"0.0%"))</f>
        <v>24.5%</v>
      </c>
      <c r="D40" s="99"/>
      <c r="E40" s="100"/>
      <c r="G40" s="105" t="str">
        <f>IF(H33="","",IF(H33&lt;=0.3,"OK","NG"))</f>
        <v>OK</v>
      </c>
      <c r="H40" s="106"/>
      <c r="I40" s="106"/>
      <c r="J40" s="71"/>
      <c r="Q40" s="32"/>
    </row>
    <row r="41" spans="2:17" ht="25.5" x14ac:dyDescent="0.45">
      <c r="B41" s="72"/>
      <c r="C41" s="101"/>
      <c r="D41" s="101"/>
      <c r="E41" s="102"/>
      <c r="G41" s="107"/>
      <c r="H41" s="108"/>
      <c r="I41" s="108"/>
      <c r="J41" s="71"/>
      <c r="Q41" s="32"/>
    </row>
    <row r="42" spans="2:17" ht="25.5" x14ac:dyDescent="0.45">
      <c r="B42" s="72"/>
      <c r="C42" s="101"/>
      <c r="D42" s="101"/>
      <c r="E42" s="102"/>
      <c r="G42" s="107"/>
      <c r="H42" s="108"/>
      <c r="I42" s="108"/>
      <c r="J42" s="71"/>
      <c r="Q42" s="32"/>
    </row>
    <row r="43" spans="2:17" ht="25.5" x14ac:dyDescent="0.45">
      <c r="B43" s="72"/>
      <c r="C43" s="103"/>
      <c r="D43" s="103"/>
      <c r="E43" s="104"/>
      <c r="G43" s="109"/>
      <c r="H43" s="110"/>
      <c r="I43" s="110"/>
      <c r="J43" s="71"/>
      <c r="Q43" s="32"/>
    </row>
    <row r="44" spans="2:17" x14ac:dyDescent="0.45">
      <c r="B44" s="31"/>
      <c r="Q44" s="32"/>
    </row>
    <row r="45" spans="2:17" ht="17.5" x14ac:dyDescent="0.45">
      <c r="B45" s="31"/>
      <c r="C45" s="73" t="s">
        <v>58</v>
      </c>
      <c r="Q45" s="32"/>
    </row>
    <row r="46" spans="2:17" ht="8" customHeight="1" x14ac:dyDescent="0.45">
      <c r="B46" s="31"/>
      <c r="C46" s="74"/>
      <c r="Q46" s="32"/>
    </row>
    <row r="47" spans="2:17" ht="26" customHeight="1" thickBot="1" x14ac:dyDescent="0.5">
      <c r="B47" s="31"/>
      <c r="C47" s="84" t="s">
        <v>42</v>
      </c>
      <c r="D47" s="85"/>
      <c r="E47" s="84" t="s">
        <v>51</v>
      </c>
      <c r="F47" s="85"/>
      <c r="G47" s="75"/>
      <c r="Q47" s="32"/>
    </row>
    <row r="48" spans="2:17" ht="25" customHeight="1" thickTop="1" x14ac:dyDescent="0.45">
      <c r="B48" s="31"/>
      <c r="C48" s="86" t="s">
        <v>48</v>
      </c>
      <c r="D48" s="87"/>
      <c r="E48" s="86" t="s">
        <v>52</v>
      </c>
      <c r="F48" s="87"/>
      <c r="G48" s="75"/>
      <c r="Q48" s="32"/>
    </row>
    <row r="49" spans="2:17" ht="25" customHeight="1" x14ac:dyDescent="0.45">
      <c r="B49" s="31"/>
      <c r="C49" s="88" t="s">
        <v>49</v>
      </c>
      <c r="D49" s="89"/>
      <c r="E49" s="88" t="s">
        <v>53</v>
      </c>
      <c r="F49" s="89"/>
      <c r="G49" s="75"/>
      <c r="Q49" s="32"/>
    </row>
    <row r="50" spans="2:17" ht="25" customHeight="1" thickBot="1" x14ac:dyDescent="0.5">
      <c r="B50" s="31"/>
      <c r="C50" s="80" t="s">
        <v>50</v>
      </c>
      <c r="D50" s="81"/>
      <c r="E50" s="82" t="s">
        <v>54</v>
      </c>
      <c r="F50" s="83"/>
      <c r="G50" s="75"/>
      <c r="Q50" s="32"/>
    </row>
    <row r="51" spans="2:17" ht="17" thickTop="1" x14ac:dyDescent="0.45">
      <c r="B51" s="31"/>
      <c r="K51" s="1" t="s">
        <v>59</v>
      </c>
      <c r="Q51" s="32"/>
    </row>
    <row r="52" spans="2:17" x14ac:dyDescent="0.45">
      <c r="B52" s="42"/>
      <c r="C52" s="44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5"/>
    </row>
  </sheetData>
  <sheetProtection sheet="1" objects="1" scenarios="1"/>
  <mergeCells count="32">
    <mergeCell ref="O9:P9"/>
    <mergeCell ref="B4:Q4"/>
    <mergeCell ref="D7:F7"/>
    <mergeCell ref="G7:I7"/>
    <mergeCell ref="J7:L7"/>
    <mergeCell ref="O8:P8"/>
    <mergeCell ref="C35:D35"/>
    <mergeCell ref="O14:P15"/>
    <mergeCell ref="B21:Q21"/>
    <mergeCell ref="C23:D23"/>
    <mergeCell ref="C24:D24"/>
    <mergeCell ref="C25:D25"/>
    <mergeCell ref="C26:D26"/>
    <mergeCell ref="C27:D27"/>
    <mergeCell ref="B30:Q30"/>
    <mergeCell ref="C32:D32"/>
    <mergeCell ref="C33:D33"/>
    <mergeCell ref="C34:D34"/>
    <mergeCell ref="C36:D36"/>
    <mergeCell ref="B37:C37"/>
    <mergeCell ref="C39:E39"/>
    <mergeCell ref="G39:I39"/>
    <mergeCell ref="C40:E43"/>
    <mergeCell ref="G40:I43"/>
    <mergeCell ref="C50:D50"/>
    <mergeCell ref="E50:F50"/>
    <mergeCell ref="C47:D47"/>
    <mergeCell ref="E47:F47"/>
    <mergeCell ref="C48:D48"/>
    <mergeCell ref="E48:F48"/>
    <mergeCell ref="C49:D49"/>
    <mergeCell ref="E49:F49"/>
  </mergeCells>
  <phoneticPr fontId="1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CBEB7-CCAA-4BBC-B4C3-634478322660}">
  <dimension ref="B1:J28"/>
  <sheetViews>
    <sheetView workbookViewId="0"/>
  </sheetViews>
  <sheetFormatPr defaultRowHeight="13" x14ac:dyDescent="0.2"/>
  <sheetData>
    <row r="1" spans="2:10" ht="16.5" x14ac:dyDescent="0.45">
      <c r="B1" s="2" t="s">
        <v>67</v>
      </c>
      <c r="C1" s="1"/>
      <c r="D1" s="1"/>
    </row>
    <row r="2" spans="2:10" ht="16.5" x14ac:dyDescent="0.45">
      <c r="B2" s="9" t="s">
        <v>11</v>
      </c>
      <c r="C2" s="131">
        <v>10</v>
      </c>
      <c r="D2" s="132"/>
    </row>
    <row r="3" spans="2:10" ht="16.5" x14ac:dyDescent="0.45">
      <c r="B3" s="10" t="s">
        <v>13</v>
      </c>
      <c r="C3" s="131">
        <v>15</v>
      </c>
      <c r="D3" s="132"/>
    </row>
    <row r="4" spans="2:10" ht="16.5" x14ac:dyDescent="0.45">
      <c r="B4" s="22"/>
      <c r="C4" s="23"/>
    </row>
    <row r="5" spans="2:10" ht="17" thickBot="1" x14ac:dyDescent="0.5">
      <c r="B5" s="24" t="s">
        <v>69</v>
      </c>
    </row>
    <row r="6" spans="2:10" ht="17" thickTop="1" x14ac:dyDescent="0.45">
      <c r="B6" s="3">
        <v>12.1</v>
      </c>
      <c r="C6" s="4">
        <v>12</v>
      </c>
      <c r="D6" s="5">
        <v>12.2</v>
      </c>
      <c r="E6" s="4">
        <v>12.8</v>
      </c>
      <c r="F6" s="4">
        <v>12.9</v>
      </c>
      <c r="G6" s="4">
        <v>12.7</v>
      </c>
      <c r="H6" s="3">
        <v>11.2</v>
      </c>
      <c r="I6" s="4">
        <v>11.3</v>
      </c>
      <c r="J6" s="5">
        <v>11.1</v>
      </c>
    </row>
    <row r="7" spans="2:10" ht="16.5" x14ac:dyDescent="0.45">
      <c r="B7" s="6">
        <v>11.5</v>
      </c>
      <c r="C7" s="7">
        <v>11.6</v>
      </c>
      <c r="D7" s="8">
        <v>11.4</v>
      </c>
      <c r="E7" s="7">
        <v>12</v>
      </c>
      <c r="F7" s="7">
        <v>11.9</v>
      </c>
      <c r="G7" s="7">
        <v>12.1</v>
      </c>
      <c r="H7" s="6">
        <v>10.9</v>
      </c>
      <c r="I7" s="7">
        <v>11</v>
      </c>
      <c r="J7" s="8">
        <v>10.8</v>
      </c>
    </row>
    <row r="8" spans="2:10" ht="16.5" x14ac:dyDescent="0.45">
      <c r="B8" s="6">
        <v>13</v>
      </c>
      <c r="C8" s="7">
        <v>13.1</v>
      </c>
      <c r="D8" s="8">
        <v>12.9</v>
      </c>
      <c r="E8" s="7">
        <v>13.6</v>
      </c>
      <c r="F8" s="7">
        <v>13.5</v>
      </c>
      <c r="G8" s="7">
        <v>13.7</v>
      </c>
      <c r="H8" s="6">
        <v>12.2</v>
      </c>
      <c r="I8" s="7">
        <v>12.3</v>
      </c>
      <c r="J8" s="8">
        <v>12.1</v>
      </c>
    </row>
    <row r="9" spans="2:10" ht="16.5" x14ac:dyDescent="0.45">
      <c r="B9" s="6">
        <v>10.8</v>
      </c>
      <c r="C9" s="7">
        <v>10.9</v>
      </c>
      <c r="D9" s="8">
        <v>10.7</v>
      </c>
      <c r="E9" s="7">
        <v>11.4</v>
      </c>
      <c r="F9" s="7">
        <v>11.3</v>
      </c>
      <c r="G9" s="7">
        <v>11.5</v>
      </c>
      <c r="H9" s="6">
        <v>10</v>
      </c>
      <c r="I9" s="7">
        <v>10.1</v>
      </c>
      <c r="J9" s="8">
        <v>9.9</v>
      </c>
    </row>
    <row r="10" spans="2:10" ht="16.5" x14ac:dyDescent="0.45">
      <c r="B10" s="6">
        <v>14.2</v>
      </c>
      <c r="C10" s="7">
        <v>14.1</v>
      </c>
      <c r="D10" s="8">
        <v>14.3</v>
      </c>
      <c r="E10" s="7">
        <v>14.8</v>
      </c>
      <c r="F10" s="7">
        <v>14.7</v>
      </c>
      <c r="G10" s="7">
        <v>14.9</v>
      </c>
      <c r="H10" s="6">
        <v>13.4</v>
      </c>
      <c r="I10" s="7">
        <v>13.5</v>
      </c>
      <c r="J10" s="8">
        <v>13.3</v>
      </c>
    </row>
    <row r="11" spans="2:10" ht="16.5" x14ac:dyDescent="0.45">
      <c r="B11" s="6">
        <v>12.5</v>
      </c>
      <c r="C11" s="7">
        <v>12.4</v>
      </c>
      <c r="D11" s="8">
        <v>12.6</v>
      </c>
      <c r="E11" s="7">
        <v>13.1</v>
      </c>
      <c r="F11" s="7">
        <v>13</v>
      </c>
      <c r="G11" s="7">
        <v>13.2</v>
      </c>
      <c r="H11" s="6">
        <v>11.7</v>
      </c>
      <c r="I11" s="7">
        <v>11.8</v>
      </c>
      <c r="J11" s="8">
        <v>11.6</v>
      </c>
    </row>
    <row r="12" spans="2:10" ht="16.5" x14ac:dyDescent="0.45">
      <c r="B12" s="6">
        <v>11.2</v>
      </c>
      <c r="C12" s="7">
        <v>11.3</v>
      </c>
      <c r="D12" s="8">
        <v>11.1</v>
      </c>
      <c r="E12" s="7">
        <v>11.8</v>
      </c>
      <c r="F12" s="7">
        <v>11.7</v>
      </c>
      <c r="G12" s="7">
        <v>11.9</v>
      </c>
      <c r="H12" s="6">
        <v>10.4</v>
      </c>
      <c r="I12" s="7">
        <v>10.5</v>
      </c>
      <c r="J12" s="8">
        <v>10.3</v>
      </c>
    </row>
    <row r="13" spans="2:10" ht="16.5" x14ac:dyDescent="0.45">
      <c r="B13" s="6">
        <v>13.5</v>
      </c>
      <c r="C13" s="7">
        <v>13.4</v>
      </c>
      <c r="D13" s="8">
        <v>13.6</v>
      </c>
      <c r="E13" s="7">
        <v>14.1</v>
      </c>
      <c r="F13" s="7">
        <v>14</v>
      </c>
      <c r="G13" s="7">
        <v>14.2</v>
      </c>
      <c r="H13" s="6">
        <v>12.7</v>
      </c>
      <c r="I13" s="7">
        <v>12.8</v>
      </c>
      <c r="J13" s="8">
        <v>12.6</v>
      </c>
    </row>
    <row r="14" spans="2:10" ht="16.5" x14ac:dyDescent="0.45">
      <c r="B14" s="6">
        <v>12</v>
      </c>
      <c r="C14" s="7">
        <v>12.1</v>
      </c>
      <c r="D14" s="8">
        <v>11.9</v>
      </c>
      <c r="E14" s="7">
        <v>12.6</v>
      </c>
      <c r="F14" s="7">
        <v>12.5</v>
      </c>
      <c r="G14" s="7">
        <v>12.7</v>
      </c>
      <c r="H14" s="6">
        <v>11.2</v>
      </c>
      <c r="I14" s="7">
        <v>11.3</v>
      </c>
      <c r="J14" s="8">
        <v>11.1</v>
      </c>
    </row>
    <row r="15" spans="2:10" ht="17" thickBot="1" x14ac:dyDescent="0.5">
      <c r="B15" s="6">
        <v>10.5</v>
      </c>
      <c r="C15" s="7">
        <v>10.6</v>
      </c>
      <c r="D15" s="8">
        <v>10.4</v>
      </c>
      <c r="E15" s="7">
        <v>11.1</v>
      </c>
      <c r="F15" s="7">
        <v>11</v>
      </c>
      <c r="G15" s="7">
        <v>11.2</v>
      </c>
      <c r="H15" s="6">
        <v>9.6999999999999993</v>
      </c>
      <c r="I15" s="7">
        <v>9.8000000000000007</v>
      </c>
      <c r="J15" s="8">
        <v>9.6</v>
      </c>
    </row>
    <row r="16" spans="2:10" ht="13.5" thickTop="1" x14ac:dyDescent="0.2">
      <c r="B16" s="12"/>
      <c r="C16" s="12"/>
      <c r="D16" s="12"/>
      <c r="E16" s="12"/>
      <c r="F16" s="12"/>
      <c r="G16" s="12"/>
      <c r="H16" s="12"/>
      <c r="I16" s="12"/>
      <c r="J16" s="12"/>
    </row>
    <row r="17" spans="2:10" ht="17" thickBot="1" x14ac:dyDescent="0.5">
      <c r="B17" s="24" t="s">
        <v>68</v>
      </c>
    </row>
    <row r="18" spans="2:10" ht="17" thickTop="1" x14ac:dyDescent="0.45">
      <c r="B18" s="3">
        <v>10.46</v>
      </c>
      <c r="C18" s="4">
        <v>10.53</v>
      </c>
      <c r="D18" s="5">
        <v>10.53</v>
      </c>
      <c r="E18" s="4">
        <v>10.68</v>
      </c>
      <c r="F18" s="4">
        <v>10.7</v>
      </c>
      <c r="G18" s="4">
        <v>10.69</v>
      </c>
      <c r="H18" s="3">
        <v>10.32</v>
      </c>
      <c r="I18" s="4">
        <v>10.33</v>
      </c>
      <c r="J18" s="5">
        <v>10.26</v>
      </c>
    </row>
    <row r="19" spans="2:10" ht="16.5" x14ac:dyDescent="0.45">
      <c r="B19" s="6">
        <v>10.95</v>
      </c>
      <c r="C19" s="7">
        <v>11.03</v>
      </c>
      <c r="D19" s="8">
        <v>10.99</v>
      </c>
      <c r="E19" s="7">
        <v>11.23</v>
      </c>
      <c r="F19" s="7">
        <v>11.15</v>
      </c>
      <c r="G19" s="7">
        <v>11.19</v>
      </c>
      <c r="H19" s="6">
        <v>10.82</v>
      </c>
      <c r="I19" s="7">
        <v>10.77</v>
      </c>
      <c r="J19" s="8">
        <v>10.84</v>
      </c>
    </row>
    <row r="20" spans="2:10" ht="16.5" x14ac:dyDescent="0.45">
      <c r="B20" s="6">
        <v>11.54</v>
      </c>
      <c r="C20" s="7">
        <v>11.45</v>
      </c>
      <c r="D20" s="8">
        <v>11.45</v>
      </c>
      <c r="E20" s="7">
        <v>11.7</v>
      </c>
      <c r="F20" s="7">
        <v>11.74</v>
      </c>
      <c r="G20" s="7">
        <v>11.69</v>
      </c>
      <c r="H20" s="6">
        <v>11.27</v>
      </c>
      <c r="I20" s="7">
        <v>11.29</v>
      </c>
      <c r="J20" s="8">
        <v>11.25</v>
      </c>
    </row>
    <row r="21" spans="2:10" ht="16.5" x14ac:dyDescent="0.45">
      <c r="B21" s="6">
        <v>11.97</v>
      </c>
      <c r="C21" s="7">
        <v>11.99</v>
      </c>
      <c r="D21" s="8">
        <v>12</v>
      </c>
      <c r="E21" s="7">
        <v>12.17</v>
      </c>
      <c r="F21" s="7">
        <v>12.17</v>
      </c>
      <c r="G21" s="7">
        <v>12.17</v>
      </c>
      <c r="H21" s="6">
        <v>11.8</v>
      </c>
      <c r="I21" s="7">
        <v>11.78</v>
      </c>
      <c r="J21" s="8">
        <v>11.75</v>
      </c>
    </row>
    <row r="22" spans="2:10" ht="16.5" x14ac:dyDescent="0.45">
      <c r="B22" s="6">
        <v>12.53</v>
      </c>
      <c r="C22" s="7">
        <v>12.51</v>
      </c>
      <c r="D22" s="8">
        <v>12.51</v>
      </c>
      <c r="E22" s="7">
        <v>12.67</v>
      </c>
      <c r="F22" s="7">
        <v>12.75</v>
      </c>
      <c r="G22" s="7">
        <v>12.74</v>
      </c>
      <c r="H22" s="6">
        <v>12.26</v>
      </c>
      <c r="I22" s="7">
        <v>12.28</v>
      </c>
      <c r="J22" s="8">
        <v>12.32</v>
      </c>
    </row>
    <row r="23" spans="2:10" ht="16.5" x14ac:dyDescent="0.45">
      <c r="B23" s="6">
        <v>13.02</v>
      </c>
      <c r="C23" s="7">
        <v>13.04</v>
      </c>
      <c r="D23" s="8">
        <v>12.99</v>
      </c>
      <c r="E23" s="7">
        <v>13.23</v>
      </c>
      <c r="F23" s="7">
        <v>13.22</v>
      </c>
      <c r="G23" s="7">
        <v>13.18</v>
      </c>
      <c r="H23" s="6">
        <v>12.81</v>
      </c>
      <c r="I23" s="7">
        <v>12.84</v>
      </c>
      <c r="J23" s="8">
        <v>12.83</v>
      </c>
    </row>
    <row r="24" spans="2:10" ht="16.5" x14ac:dyDescent="0.45">
      <c r="B24" s="6">
        <v>13.5</v>
      </c>
      <c r="C24" s="7">
        <v>13.51</v>
      </c>
      <c r="D24" s="8">
        <v>13.45</v>
      </c>
      <c r="E24" s="7">
        <v>13.67</v>
      </c>
      <c r="F24" s="7">
        <v>13.73</v>
      </c>
      <c r="G24" s="7">
        <v>13.69</v>
      </c>
      <c r="H24" s="6">
        <v>13.27</v>
      </c>
      <c r="I24" s="7">
        <v>13.3</v>
      </c>
      <c r="J24" s="8">
        <v>13.32</v>
      </c>
    </row>
    <row r="25" spans="2:10" ht="16.5" x14ac:dyDescent="0.45">
      <c r="B25" s="6">
        <v>14.02</v>
      </c>
      <c r="C25" s="7">
        <v>13.99</v>
      </c>
      <c r="D25" s="8">
        <v>13.99</v>
      </c>
      <c r="E25" s="7">
        <v>14.2</v>
      </c>
      <c r="F25" s="7">
        <v>14.23</v>
      </c>
      <c r="G25" s="7">
        <v>14.2</v>
      </c>
      <c r="H25" s="6">
        <v>13.79</v>
      </c>
      <c r="I25" s="7">
        <v>13.8</v>
      </c>
      <c r="J25" s="8">
        <v>13.75</v>
      </c>
    </row>
    <row r="26" spans="2:10" ht="16.5" x14ac:dyDescent="0.45">
      <c r="B26" s="6">
        <v>12.15</v>
      </c>
      <c r="C26" s="7">
        <v>12.22</v>
      </c>
      <c r="D26" s="8">
        <v>12.25</v>
      </c>
      <c r="E26" s="7">
        <v>12.41</v>
      </c>
      <c r="F26" s="7">
        <v>12.39</v>
      </c>
      <c r="G26" s="7">
        <v>12.37</v>
      </c>
      <c r="H26" s="6">
        <v>12</v>
      </c>
      <c r="I26" s="7">
        <v>12.05</v>
      </c>
      <c r="J26" s="8">
        <v>12.03</v>
      </c>
    </row>
    <row r="27" spans="2:10" ht="17" thickBot="1" x14ac:dyDescent="0.5">
      <c r="B27" s="6">
        <v>11.8</v>
      </c>
      <c r="C27" s="7">
        <v>11.84</v>
      </c>
      <c r="D27" s="8">
        <v>11.77</v>
      </c>
      <c r="E27" s="7">
        <v>12</v>
      </c>
      <c r="F27" s="7">
        <v>12.05</v>
      </c>
      <c r="G27" s="7">
        <v>12.01</v>
      </c>
      <c r="H27" s="6">
        <v>11.6</v>
      </c>
      <c r="I27" s="7">
        <v>11.58</v>
      </c>
      <c r="J27" s="8">
        <v>11.6</v>
      </c>
    </row>
    <row r="28" spans="2:10" ht="13.5" thickTop="1" x14ac:dyDescent="0.2">
      <c r="B28" s="12"/>
      <c r="C28" s="12"/>
      <c r="D28" s="12"/>
      <c r="E28" s="12"/>
      <c r="F28" s="12"/>
      <c r="G28" s="12"/>
      <c r="H28" s="12"/>
      <c r="I28" s="12"/>
      <c r="J28" s="12"/>
    </row>
  </sheetData>
  <mergeCells count="2">
    <mergeCell ref="C2:D2"/>
    <mergeCell ref="C3:D3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使用方法＋注意点</vt:lpstr>
      <vt:lpstr>解析シート</vt:lpstr>
      <vt:lpstr>サンプルデータ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2026-03-22T07:15:48Z</dcterms:created>
  <dcterms:modified xsi:type="dcterms:W3CDTF">2026-03-22T12:20:10Z</dcterms:modified>
</cp:coreProperties>
</file>