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6_{11C5419D-955E-429B-9EFA-43C083915C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管理図作成_テンプレート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J25" i="1" s="1"/>
  <c r="I19" i="1"/>
  <c r="S19" i="1" s="1"/>
  <c r="H19" i="1"/>
  <c r="M19" i="1" s="1"/>
  <c r="I18" i="1"/>
  <c r="S18" i="1" s="1"/>
  <c r="H18" i="1"/>
  <c r="M18" i="1" s="1"/>
  <c r="I17" i="1"/>
  <c r="S17" i="1" s="1"/>
  <c r="H17" i="1"/>
  <c r="M17" i="1" s="1"/>
  <c r="I16" i="1"/>
  <c r="S16" i="1" s="1"/>
  <c r="H16" i="1"/>
  <c r="M16" i="1" s="1"/>
  <c r="I15" i="1"/>
  <c r="S15" i="1" s="1"/>
  <c r="H15" i="1"/>
  <c r="M15" i="1" s="1"/>
  <c r="I14" i="1"/>
  <c r="S14" i="1" s="1"/>
  <c r="H14" i="1"/>
  <c r="M14" i="1" s="1"/>
  <c r="I13" i="1"/>
  <c r="S13" i="1" s="1"/>
  <c r="H13" i="1"/>
  <c r="M13" i="1" s="1"/>
  <c r="I12" i="1"/>
  <c r="S12" i="1" s="1"/>
  <c r="H12" i="1"/>
  <c r="M12" i="1" s="1"/>
  <c r="I11" i="1"/>
  <c r="S11" i="1" s="1"/>
  <c r="H11" i="1"/>
  <c r="M11" i="1" s="1"/>
  <c r="I10" i="1"/>
  <c r="S10" i="1" s="1"/>
  <c r="H10" i="1"/>
  <c r="N10" i="1" l="1"/>
  <c r="M10" i="1"/>
  <c r="N19" i="1"/>
  <c r="N16" i="1"/>
  <c r="H25" i="1"/>
  <c r="I25" i="1"/>
  <c r="N15" i="1"/>
  <c r="N11" i="1"/>
  <c r="N12" i="1"/>
  <c r="H28" i="1"/>
  <c r="N18" i="1"/>
  <c r="N14" i="1"/>
  <c r="N17" i="1"/>
  <c r="N13" i="1"/>
  <c r="O10" i="1" l="1"/>
  <c r="P13" i="1"/>
  <c r="O15" i="1"/>
  <c r="O11" i="1"/>
  <c r="O16" i="1"/>
  <c r="O12" i="1"/>
  <c r="P16" i="1"/>
  <c r="P12" i="1"/>
  <c r="O13" i="1"/>
  <c r="P14" i="1"/>
  <c r="P15" i="1"/>
  <c r="O14" i="1"/>
  <c r="O17" i="1"/>
  <c r="P18" i="1"/>
  <c r="P19" i="1"/>
  <c r="O18" i="1"/>
  <c r="P11" i="1"/>
  <c r="P10" i="1"/>
  <c r="V19" i="1"/>
  <c r="V15" i="1"/>
  <c r="V11" i="1"/>
  <c r="U13" i="1"/>
  <c r="U17" i="1"/>
  <c r="T12" i="1"/>
  <c r="T16" i="1"/>
  <c r="T11" i="1"/>
  <c r="V13" i="1"/>
  <c r="U19" i="1"/>
  <c r="T18" i="1"/>
  <c r="V12" i="1"/>
  <c r="U12" i="1"/>
  <c r="U11" i="1"/>
  <c r="T19" i="1"/>
  <c r="V18" i="1"/>
  <c r="V14" i="1"/>
  <c r="V10" i="1"/>
  <c r="U14" i="1"/>
  <c r="U18" i="1"/>
  <c r="T13" i="1"/>
  <c r="T17" i="1"/>
  <c r="T10" i="1"/>
  <c r="V17" i="1"/>
  <c r="U10" i="1"/>
  <c r="U15" i="1"/>
  <c r="T14" i="1"/>
  <c r="V16" i="1"/>
  <c r="U16" i="1"/>
  <c r="T15" i="1"/>
  <c r="O19" i="1"/>
  <c r="P17" i="1"/>
  <c r="C5" i="1" l="1"/>
</calcChain>
</file>

<file path=xl/sharedStrings.xml><?xml version="1.0" encoding="utf-8"?>
<sst xmlns="http://schemas.openxmlformats.org/spreadsheetml/2006/main" count="40" uniqueCount="29">
  <si>
    <t>Spec Center</t>
  </si>
  <si>
    <t>USL</t>
  </si>
  <si>
    <t>LSL</t>
  </si>
  <si>
    <t>Lot</t>
  </si>
  <si>
    <t>M1</t>
  </si>
  <si>
    <t>M2</t>
  </si>
  <si>
    <t>M3</t>
  </si>
  <si>
    <t>M4</t>
  </si>
  <si>
    <t>M5</t>
  </si>
  <si>
    <t>Average</t>
  </si>
  <si>
    <t>Range</t>
  </si>
  <si>
    <t>UCL</t>
  </si>
  <si>
    <t>CL</t>
  </si>
  <si>
    <t>LCL</t>
  </si>
  <si>
    <t>(1).Xbar管理図用</t>
    <rPh sb="8" eb="11">
      <t>カンリズ</t>
    </rPh>
    <rPh sb="11" eb="12">
      <t>ヨウ</t>
    </rPh>
    <phoneticPr fontId="1"/>
  </si>
  <si>
    <t>(2).R管理図用</t>
    <rPh sb="5" eb="9">
      <t>カンリズヨウ</t>
    </rPh>
    <phoneticPr fontId="1"/>
  </si>
  <si>
    <t>ｎ</t>
  </si>
  <si>
    <t>A2</t>
  </si>
  <si>
    <t>D4</t>
  </si>
  <si>
    <t>D3</t>
  </si>
  <si>
    <t>係数表</t>
    <rPh sb="0" eb="3">
      <t>ケイスウヒョウ</t>
    </rPh>
    <phoneticPr fontId="1"/>
  </si>
  <si>
    <t>1. データをインプット</t>
    <phoneticPr fontId="1"/>
  </si>
  <si>
    <t>2. データより管理線を計算する</t>
    <rPh sb="8" eb="10">
      <t>カンリ</t>
    </rPh>
    <rPh sb="10" eb="11">
      <t>セン</t>
    </rPh>
    <rPh sb="12" eb="14">
      <t>ケイサン</t>
    </rPh>
    <phoneticPr fontId="1"/>
  </si>
  <si>
    <t>0. 規格値の入力</t>
    <rPh sb="3" eb="6">
      <t>キカクアタイ</t>
    </rPh>
    <rPh sb="7" eb="9">
      <t>ニュウリョク</t>
    </rPh>
    <phoneticPr fontId="1"/>
  </si>
  <si>
    <t>参考_計算用の係数</t>
    <rPh sb="0" eb="2">
      <t>サンコウ</t>
    </rPh>
    <rPh sb="3" eb="6">
      <t>ケイサンヨウ</t>
    </rPh>
    <rPh sb="7" eb="9">
      <t>ケイスウ</t>
    </rPh>
    <phoneticPr fontId="1"/>
  </si>
  <si>
    <t>※群内のn数より紐づけ</t>
    <rPh sb="1" eb="2">
      <t>グン</t>
    </rPh>
    <rPh sb="2" eb="3">
      <t>ナイ</t>
    </rPh>
    <rPh sb="5" eb="6">
      <t>スウ</t>
    </rPh>
    <rPh sb="8" eb="9">
      <t>ヒモ</t>
    </rPh>
    <phoneticPr fontId="1"/>
  </si>
  <si>
    <t>Ave_Range</t>
    <phoneticPr fontId="1"/>
  </si>
  <si>
    <t>※黄色部分にデータを入力する</t>
    <rPh sb="1" eb="3">
      <t>キイロ</t>
    </rPh>
    <rPh sb="3" eb="5">
      <t>ブブン</t>
    </rPh>
    <rPh sb="10" eb="12">
      <t>ニュウリョク</t>
    </rPh>
    <phoneticPr fontId="1"/>
  </si>
  <si>
    <t>3. グラフ「散布図」から管理図を作成する</t>
    <rPh sb="7" eb="10">
      <t>サンプズ</t>
    </rPh>
    <rPh sb="13" eb="16">
      <t>カンリズ</t>
    </rPh>
    <rPh sb="17" eb="19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</si>
</sst>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Yu Gothic UI"/>
      <family val="3"/>
      <charset val="128"/>
    </font>
    <font>
      <b/>
      <u/>
      <sz val="11"/>
      <color theme="1"/>
      <name val="Yu Gothic UI"/>
      <family val="3"/>
      <charset val="128"/>
    </font>
    <font>
      <sz val="11"/>
      <color theme="0" tint="-0.34998626667073579"/>
      <name val="Yu Gothic UI"/>
      <family val="3"/>
      <charset val="128"/>
    </font>
    <font>
      <u/>
      <sz val="11"/>
      <color theme="1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0" xfId="0" applyFont="1" applyFill="1"/>
    <xf numFmtId="0" fontId="2" fillId="2" borderId="2" xfId="0" applyFont="1" applyFill="1" applyBorder="1"/>
    <xf numFmtId="2" fontId="2" fillId="2" borderId="2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3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R Chart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'管理図作成_テンプレート '!$S$9</c:f>
              <c:strCache>
                <c:ptCount val="1"/>
                <c:pt idx="0">
                  <c:v>Range</c:v>
                </c:pt>
              </c:strCache>
            </c:strRef>
          </c:tx>
          <c:spPr>
            <a:ln>
              <a:prstDash val="solid"/>
            </a:ln>
          </c:spPr>
          <c:marker>
            <c:symbol val="circle"/>
            <c:size val="5"/>
            <c:spPr>
              <a:ln>
                <a:prstDash val="solid"/>
              </a:ln>
            </c:spPr>
          </c:marker>
          <c:cat>
            <c:numRef>
              <c:f>'管理図作成_テンプレート '!$R$10:$R$19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'管理図作成_テンプレート '!$S$10:$S$19</c:f>
              <c:numCache>
                <c:formatCode>0.00</c:formatCode>
                <c:ptCount val="10"/>
                <c:pt idx="0">
                  <c:v>1.0700000000000074</c:v>
                </c:pt>
                <c:pt idx="1">
                  <c:v>2.1500000000000057</c:v>
                </c:pt>
                <c:pt idx="2">
                  <c:v>1.8700000000000045</c:v>
                </c:pt>
                <c:pt idx="3">
                  <c:v>3.2400000000000091</c:v>
                </c:pt>
                <c:pt idx="4">
                  <c:v>1.8099999999999881</c:v>
                </c:pt>
                <c:pt idx="5">
                  <c:v>1.25</c:v>
                </c:pt>
                <c:pt idx="6">
                  <c:v>4.6199999999999903</c:v>
                </c:pt>
                <c:pt idx="7">
                  <c:v>3.789999999999992</c:v>
                </c:pt>
                <c:pt idx="8">
                  <c:v>4.1700000000000017</c:v>
                </c:pt>
                <c:pt idx="9">
                  <c:v>8.8100000000000023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039-4312-BC17-135A67A85C3C}"/>
            </c:ext>
          </c:extLst>
        </c:ser>
        <c:ser>
          <c:idx val="1"/>
          <c:order val="1"/>
          <c:tx>
            <c:strRef>
              <c:f>'管理図作成_テンプレート '!$U$9</c:f>
              <c:strCache>
                <c:ptCount val="1"/>
                <c:pt idx="0">
                  <c:v>UCL</c:v>
                </c:pt>
              </c:strCache>
            </c:strRef>
          </c:tx>
          <c:spPr>
            <a:ln>
              <a:prstDash val="solid"/>
            </a:ln>
          </c:spPr>
          <c:marker>
            <c:symbol val="circle"/>
            <c:size val="5"/>
            <c:spPr>
              <a:ln>
                <a:prstDash val="solid"/>
              </a:ln>
            </c:spPr>
          </c:marker>
          <c:cat>
            <c:numRef>
              <c:f>'管理図作成_テンプレート '!$R$10:$R$19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'管理図作成_テンプレート '!$U$10:$U$19</c:f>
              <c:numCache>
                <c:formatCode>0.00</c:formatCode>
                <c:ptCount val="10"/>
                <c:pt idx="0">
                  <c:v>6.9296919999999993</c:v>
                </c:pt>
                <c:pt idx="1">
                  <c:v>6.9296919999999993</c:v>
                </c:pt>
                <c:pt idx="2">
                  <c:v>6.9296919999999993</c:v>
                </c:pt>
                <c:pt idx="3">
                  <c:v>6.9296919999999993</c:v>
                </c:pt>
                <c:pt idx="4">
                  <c:v>6.9296919999999993</c:v>
                </c:pt>
                <c:pt idx="5">
                  <c:v>6.9296919999999993</c:v>
                </c:pt>
                <c:pt idx="6">
                  <c:v>6.9296919999999993</c:v>
                </c:pt>
                <c:pt idx="7">
                  <c:v>6.9296919999999993</c:v>
                </c:pt>
                <c:pt idx="8">
                  <c:v>6.9296919999999993</c:v>
                </c:pt>
                <c:pt idx="9">
                  <c:v>6.9296919999999993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039-4312-BC17-135A67A85C3C}"/>
            </c:ext>
          </c:extLst>
        </c:ser>
        <c:ser>
          <c:idx val="2"/>
          <c:order val="2"/>
          <c:tx>
            <c:strRef>
              <c:f>'管理図作成_テンプレート '!$T$9</c:f>
              <c:strCache>
                <c:ptCount val="1"/>
                <c:pt idx="0">
                  <c:v>CL</c:v>
                </c:pt>
              </c:strCache>
            </c:strRef>
          </c:tx>
          <c:spPr>
            <a:ln>
              <a:prstDash val="solid"/>
            </a:ln>
          </c:spPr>
          <c:marker>
            <c:symbol val="circle"/>
            <c:size val="5"/>
            <c:spPr>
              <a:ln>
                <a:prstDash val="solid"/>
              </a:ln>
            </c:spPr>
          </c:marker>
          <c:cat>
            <c:numRef>
              <c:f>'管理図作成_テンプレート '!$R$10:$R$19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'管理図作成_テンプレート '!$T$10:$T$19</c:f>
              <c:numCache>
                <c:formatCode>0.00</c:formatCode>
                <c:ptCount val="10"/>
                <c:pt idx="0">
                  <c:v>3.278</c:v>
                </c:pt>
                <c:pt idx="1">
                  <c:v>3.278</c:v>
                </c:pt>
                <c:pt idx="2">
                  <c:v>3.278</c:v>
                </c:pt>
                <c:pt idx="3">
                  <c:v>3.278</c:v>
                </c:pt>
                <c:pt idx="4">
                  <c:v>3.278</c:v>
                </c:pt>
                <c:pt idx="5">
                  <c:v>3.278</c:v>
                </c:pt>
                <c:pt idx="6">
                  <c:v>3.278</c:v>
                </c:pt>
                <c:pt idx="7">
                  <c:v>3.278</c:v>
                </c:pt>
                <c:pt idx="8">
                  <c:v>3.278</c:v>
                </c:pt>
                <c:pt idx="9">
                  <c:v>3.278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039-4312-BC17-135A67A85C3C}"/>
            </c:ext>
          </c:extLst>
        </c:ser>
        <c:ser>
          <c:idx val="3"/>
          <c:order val="3"/>
          <c:tx>
            <c:strRef>
              <c:f>'管理図作成_テンプレート '!$V$9</c:f>
              <c:strCache>
                <c:ptCount val="1"/>
                <c:pt idx="0">
                  <c:v>LCL</c:v>
                </c:pt>
              </c:strCache>
            </c:strRef>
          </c:tx>
          <c:spPr>
            <a:ln>
              <a:prstDash val="solid"/>
            </a:ln>
          </c:spPr>
          <c:marker>
            <c:symbol val="circle"/>
            <c:size val="5"/>
            <c:spPr>
              <a:ln>
                <a:prstDash val="solid"/>
              </a:ln>
            </c:spPr>
          </c:marker>
          <c:cat>
            <c:numRef>
              <c:f>'管理図作成_テンプレート '!$R$10:$R$19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'管理図作成_テンプレート '!$V$10:$V$19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039-4312-BC17-135A67A8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r>
              <a:rPr lang="en-US" altLang="ja-JP">
                <a:latin typeface="Yu Gothic UI" panose="020B0500000000000000" pitchFamily="50" charset="-128"/>
                <a:ea typeface="Yu Gothic UI" panose="020B0500000000000000" pitchFamily="50" charset="-128"/>
              </a:rPr>
              <a:t>Xbar</a:t>
            </a:r>
            <a:r>
              <a:rPr lang="ja-JP" altLang="en-US">
                <a:latin typeface="Yu Gothic UI" panose="020B0500000000000000" pitchFamily="50" charset="-128"/>
                <a:ea typeface="Yu Gothic UI" panose="020B0500000000000000" pitchFamily="50" charset="-128"/>
              </a:rPr>
              <a:t>管理図</a:t>
            </a:r>
            <a:endParaRPr lang="en-US" altLang="ja-JP">
              <a:latin typeface="Yu Gothic UI" panose="020B0500000000000000" pitchFamily="50" charset="-128"/>
              <a:ea typeface="Yu Gothic UI" panose="020B0500000000000000" pitchFamily="50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defRPr>
          </a:pPr>
          <a:endParaRPr lang="en-US" alt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'管理図作成_テンプレート '!$M$9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rgbClr val="3333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3333FF"/>
                </a:solidFill>
              </a:ln>
              <a:effectLst/>
            </c:spPr>
          </c:marker>
          <c:val>
            <c:numRef>
              <c:f>'管理図作成_テンプレート '!$M$10:$M$19</c:f>
              <c:numCache>
                <c:formatCode>0.00</c:formatCode>
                <c:ptCount val="10"/>
                <c:pt idx="0">
                  <c:v>100.27200000000001</c:v>
                </c:pt>
                <c:pt idx="1">
                  <c:v>99.960000000000008</c:v>
                </c:pt>
                <c:pt idx="2">
                  <c:v>100.532</c:v>
                </c:pt>
                <c:pt idx="3">
                  <c:v>100.06399999999999</c:v>
                </c:pt>
                <c:pt idx="4">
                  <c:v>100.51</c:v>
                </c:pt>
                <c:pt idx="5">
                  <c:v>100.18600000000001</c:v>
                </c:pt>
                <c:pt idx="6">
                  <c:v>100.61200000000001</c:v>
                </c:pt>
                <c:pt idx="7">
                  <c:v>99.4</c:v>
                </c:pt>
                <c:pt idx="8">
                  <c:v>98.876000000000005</c:v>
                </c:pt>
                <c:pt idx="9">
                  <c:v>98.02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5-4BB4-AD9E-BC49241324AC}"/>
            </c:ext>
          </c:extLst>
        </c:ser>
        <c:ser>
          <c:idx val="1"/>
          <c:order val="1"/>
          <c:tx>
            <c:strRef>
              <c:f>'管理図作成_テンプレート '!$N$9</c:f>
              <c:strCache>
                <c:ptCount val="1"/>
                <c:pt idx="0">
                  <c:v>CL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'管理図作成_テンプレート '!$N$10:$N$19</c:f>
              <c:numCache>
                <c:formatCode>0.00</c:formatCode>
                <c:ptCount val="10"/>
                <c:pt idx="0">
                  <c:v>99.843199999999996</c:v>
                </c:pt>
                <c:pt idx="1">
                  <c:v>99.843199999999996</c:v>
                </c:pt>
                <c:pt idx="2">
                  <c:v>99.843199999999996</c:v>
                </c:pt>
                <c:pt idx="3">
                  <c:v>99.843199999999996</c:v>
                </c:pt>
                <c:pt idx="4">
                  <c:v>99.843199999999996</c:v>
                </c:pt>
                <c:pt idx="5">
                  <c:v>99.843199999999996</c:v>
                </c:pt>
                <c:pt idx="6">
                  <c:v>99.843199999999996</c:v>
                </c:pt>
                <c:pt idx="7">
                  <c:v>99.843199999999996</c:v>
                </c:pt>
                <c:pt idx="8">
                  <c:v>99.843199999999996</c:v>
                </c:pt>
                <c:pt idx="9">
                  <c:v>99.843199999999996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5-4BB4-AD9E-BC49241324AC}"/>
            </c:ext>
          </c:extLst>
        </c:ser>
        <c:ser>
          <c:idx val="2"/>
          <c:order val="2"/>
          <c:tx>
            <c:strRef>
              <c:f>'管理図作成_テンプレート '!$O$9</c:f>
              <c:strCache>
                <c:ptCount val="1"/>
                <c:pt idx="0">
                  <c:v>UCL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'管理図作成_テンプレート '!$O$10:$O$19</c:f>
              <c:numCache>
                <c:formatCode>0.00</c:formatCode>
                <c:ptCount val="10"/>
                <c:pt idx="0">
                  <c:v>101.734606</c:v>
                </c:pt>
                <c:pt idx="1">
                  <c:v>101.734606</c:v>
                </c:pt>
                <c:pt idx="2">
                  <c:v>101.734606</c:v>
                </c:pt>
                <c:pt idx="3">
                  <c:v>101.734606</c:v>
                </c:pt>
                <c:pt idx="4">
                  <c:v>101.734606</c:v>
                </c:pt>
                <c:pt idx="5">
                  <c:v>101.734606</c:v>
                </c:pt>
                <c:pt idx="6">
                  <c:v>101.734606</c:v>
                </c:pt>
                <c:pt idx="7">
                  <c:v>101.734606</c:v>
                </c:pt>
                <c:pt idx="8">
                  <c:v>101.734606</c:v>
                </c:pt>
                <c:pt idx="9">
                  <c:v>101.734606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95-4BB4-AD9E-BC49241324AC}"/>
            </c:ext>
          </c:extLst>
        </c:ser>
        <c:ser>
          <c:idx val="3"/>
          <c:order val="3"/>
          <c:tx>
            <c:strRef>
              <c:f>'管理図作成_テンプレート '!$P$9</c:f>
              <c:strCache>
                <c:ptCount val="1"/>
                <c:pt idx="0">
                  <c:v>LCL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'管理図作成_テンプレート '!$P$10:$P$19</c:f>
              <c:numCache>
                <c:formatCode>0.00</c:formatCode>
                <c:ptCount val="10"/>
                <c:pt idx="0">
                  <c:v>97.951793999999992</c:v>
                </c:pt>
                <c:pt idx="1">
                  <c:v>97.951793999999992</c:v>
                </c:pt>
                <c:pt idx="2">
                  <c:v>97.951793999999992</c:v>
                </c:pt>
                <c:pt idx="3">
                  <c:v>97.951793999999992</c:v>
                </c:pt>
                <c:pt idx="4">
                  <c:v>97.951793999999992</c:v>
                </c:pt>
                <c:pt idx="5">
                  <c:v>97.951793999999992</c:v>
                </c:pt>
                <c:pt idx="6">
                  <c:v>97.951793999999992</c:v>
                </c:pt>
                <c:pt idx="7">
                  <c:v>97.951793999999992</c:v>
                </c:pt>
                <c:pt idx="8">
                  <c:v>97.951793999999992</c:v>
                </c:pt>
                <c:pt idx="9">
                  <c:v>97.951793999999992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95-4BB4-AD9E-BC4924132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185055"/>
        <c:axId val="1392186015"/>
      </c:lineChart>
      <c:catAx>
        <c:axId val="139218505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2186015"/>
        <c:crosses val="autoZero"/>
        <c:auto val="1"/>
        <c:lblAlgn val="ctr"/>
        <c:lblOffset val="100"/>
        <c:noMultiLvlLbl val="0"/>
      </c:catAx>
      <c:valAx>
        <c:axId val="1392186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2185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r>
              <a:rPr lang="en-US" altLang="ja-JP">
                <a:latin typeface="Yu Gothic UI" panose="020B0500000000000000" pitchFamily="50" charset="-128"/>
                <a:ea typeface="Yu Gothic UI" panose="020B0500000000000000" pitchFamily="50" charset="-128"/>
              </a:rPr>
              <a:t>R</a:t>
            </a:r>
            <a:r>
              <a:rPr lang="ja-JP" altLang="en-US" baseline="0">
                <a:latin typeface="Yu Gothic UI" panose="020B0500000000000000" pitchFamily="50" charset="-128"/>
                <a:ea typeface="Yu Gothic UI" panose="020B0500000000000000" pitchFamily="50" charset="-128"/>
              </a:rPr>
              <a:t> </a:t>
            </a:r>
            <a:r>
              <a:rPr lang="ja-JP" altLang="en-US">
                <a:latin typeface="Yu Gothic UI" panose="020B0500000000000000" pitchFamily="50" charset="-128"/>
                <a:ea typeface="Yu Gothic UI" panose="020B0500000000000000" pitchFamily="50" charset="-128"/>
              </a:rPr>
              <a:t>管理図</a:t>
            </a:r>
            <a:endParaRPr lang="en-US" altLang="ja-JP">
              <a:latin typeface="Yu Gothic UI" panose="020B0500000000000000" pitchFamily="50" charset="-128"/>
              <a:ea typeface="Yu Gothic UI" panose="020B0500000000000000" pitchFamily="50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defRPr>
          </a:pPr>
          <a:endParaRPr lang="en-US" alt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'管理図作成_テンプレート '!$S$9</c:f>
              <c:strCache>
                <c:ptCount val="1"/>
                <c:pt idx="0">
                  <c:v>Range</c:v>
                </c:pt>
              </c:strCache>
            </c:strRef>
          </c:tx>
          <c:spPr>
            <a:ln w="28575" cap="rnd">
              <a:solidFill>
                <a:srgbClr val="3333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3333FF"/>
                </a:solidFill>
              </a:ln>
              <a:effectLst/>
            </c:spPr>
          </c:marker>
          <c:val>
            <c:numRef>
              <c:f>'管理図作成_テンプレート '!$S$10:$S$19</c:f>
              <c:numCache>
                <c:formatCode>0.00</c:formatCode>
                <c:ptCount val="10"/>
                <c:pt idx="0">
                  <c:v>1.0700000000000074</c:v>
                </c:pt>
                <c:pt idx="1">
                  <c:v>2.1500000000000057</c:v>
                </c:pt>
                <c:pt idx="2">
                  <c:v>1.8700000000000045</c:v>
                </c:pt>
                <c:pt idx="3">
                  <c:v>3.2400000000000091</c:v>
                </c:pt>
                <c:pt idx="4">
                  <c:v>1.8099999999999881</c:v>
                </c:pt>
                <c:pt idx="5">
                  <c:v>1.25</c:v>
                </c:pt>
                <c:pt idx="6">
                  <c:v>4.6199999999999903</c:v>
                </c:pt>
                <c:pt idx="7">
                  <c:v>3.789999999999992</c:v>
                </c:pt>
                <c:pt idx="8">
                  <c:v>4.1700000000000017</c:v>
                </c:pt>
                <c:pt idx="9">
                  <c:v>8.8100000000000023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5-4754-B278-27F5B6D99712}"/>
            </c:ext>
          </c:extLst>
        </c:ser>
        <c:ser>
          <c:idx val="1"/>
          <c:order val="1"/>
          <c:tx>
            <c:strRef>
              <c:f>'管理図作成_テンプレート '!$T$9</c:f>
              <c:strCache>
                <c:ptCount val="1"/>
                <c:pt idx="0">
                  <c:v>CL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'管理図作成_テンプレート '!$T$10:$T$19</c:f>
              <c:numCache>
                <c:formatCode>0.00</c:formatCode>
                <c:ptCount val="10"/>
                <c:pt idx="0">
                  <c:v>3.278</c:v>
                </c:pt>
                <c:pt idx="1">
                  <c:v>3.278</c:v>
                </c:pt>
                <c:pt idx="2">
                  <c:v>3.278</c:v>
                </c:pt>
                <c:pt idx="3">
                  <c:v>3.278</c:v>
                </c:pt>
                <c:pt idx="4">
                  <c:v>3.278</c:v>
                </c:pt>
                <c:pt idx="5">
                  <c:v>3.278</c:v>
                </c:pt>
                <c:pt idx="6">
                  <c:v>3.278</c:v>
                </c:pt>
                <c:pt idx="7">
                  <c:v>3.278</c:v>
                </c:pt>
                <c:pt idx="8">
                  <c:v>3.278</c:v>
                </c:pt>
                <c:pt idx="9">
                  <c:v>3.278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5-4754-B278-27F5B6D99712}"/>
            </c:ext>
          </c:extLst>
        </c:ser>
        <c:ser>
          <c:idx val="2"/>
          <c:order val="2"/>
          <c:tx>
            <c:strRef>
              <c:f>'管理図作成_テンプレート '!$U$9</c:f>
              <c:strCache>
                <c:ptCount val="1"/>
                <c:pt idx="0">
                  <c:v>UCL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'管理図作成_テンプレート '!$U$10:$U$19</c:f>
              <c:numCache>
                <c:formatCode>0.00</c:formatCode>
                <c:ptCount val="10"/>
                <c:pt idx="0">
                  <c:v>6.9296919999999993</c:v>
                </c:pt>
                <c:pt idx="1">
                  <c:v>6.9296919999999993</c:v>
                </c:pt>
                <c:pt idx="2">
                  <c:v>6.9296919999999993</c:v>
                </c:pt>
                <c:pt idx="3">
                  <c:v>6.9296919999999993</c:v>
                </c:pt>
                <c:pt idx="4">
                  <c:v>6.9296919999999993</c:v>
                </c:pt>
                <c:pt idx="5">
                  <c:v>6.9296919999999993</c:v>
                </c:pt>
                <c:pt idx="6">
                  <c:v>6.9296919999999993</c:v>
                </c:pt>
                <c:pt idx="7">
                  <c:v>6.9296919999999993</c:v>
                </c:pt>
                <c:pt idx="8">
                  <c:v>6.9296919999999993</c:v>
                </c:pt>
                <c:pt idx="9">
                  <c:v>6.9296919999999993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E5-4754-B278-27F5B6D99712}"/>
            </c:ext>
          </c:extLst>
        </c:ser>
        <c:ser>
          <c:idx val="3"/>
          <c:order val="3"/>
          <c:tx>
            <c:strRef>
              <c:f>'管理図作成_テンプレート '!$V$9</c:f>
              <c:strCache>
                <c:ptCount val="1"/>
                <c:pt idx="0">
                  <c:v>LCL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'管理図作成_テンプレート '!$V$10:$V$19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E5-4754-B278-27F5B6D99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185055"/>
        <c:axId val="1392186015"/>
      </c:lineChart>
      <c:catAx>
        <c:axId val="139218505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2186015"/>
        <c:crosses val="autoZero"/>
        <c:auto val="1"/>
        <c:lblAlgn val="ctr"/>
        <c:lblOffset val="100"/>
        <c:noMultiLvlLbl val="0"/>
      </c:catAx>
      <c:valAx>
        <c:axId val="1392186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2185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51</xdr:row>
      <xdr:rowOff>0</xdr:rowOff>
    </xdr:from>
    <xdr:ext cx="5400000" cy="27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11</xdr:col>
      <xdr:colOff>66554</xdr:colOff>
      <xdr:row>23</xdr:row>
      <xdr:rowOff>97051</xdr:rowOff>
    </xdr:from>
    <xdr:to>
      <xdr:col>16</xdr:col>
      <xdr:colOff>1189182</xdr:colOff>
      <xdr:row>36</xdr:row>
      <xdr:rowOff>71378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D600E3-15B8-3246-72CD-909E1EBFE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78102</xdr:colOff>
      <xdr:row>23</xdr:row>
      <xdr:rowOff>95759</xdr:rowOff>
    </xdr:from>
    <xdr:to>
      <xdr:col>24</xdr:col>
      <xdr:colOff>361985</xdr:colOff>
      <xdr:row>36</xdr:row>
      <xdr:rowOff>78916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C1DD59-4991-43AA-9F30-D18CD9E4B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558799</xdr:colOff>
      <xdr:row>0</xdr:row>
      <xdr:rowOff>160481</xdr:rowOff>
    </xdr:from>
    <xdr:to>
      <xdr:col>10</xdr:col>
      <xdr:colOff>1223818</xdr:colOff>
      <xdr:row>0</xdr:row>
      <xdr:rowOff>588818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A8C587-9135-29E4-23E1-6DA7CCAB33DA}"/>
            </a:ext>
          </a:extLst>
        </xdr:cNvPr>
        <xdr:cNvSpPr txBox="1"/>
      </xdr:nvSpPr>
      <xdr:spPr>
        <a:xfrm>
          <a:off x="558799" y="160481"/>
          <a:ext cx="7222837" cy="4283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Yu Gothic UI" panose="020B0500000000000000" pitchFamily="50" charset="-128"/>
              <a:ea typeface="Yu Gothic UI" panose="020B0500000000000000" pitchFamily="50" charset="-128"/>
            </a:rPr>
            <a:t>👉黄色部分にデータを入力すれば簡単に管理図が作成できます！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3"/>
  <sheetViews>
    <sheetView tabSelected="1" zoomScale="55" zoomScaleNormal="55" workbookViewId="0">
      <selection activeCell="K4" sqref="K4"/>
    </sheetView>
  </sheetViews>
  <sheetFormatPr defaultRowHeight="16.5" x14ac:dyDescent="0.45"/>
  <cols>
    <col min="1" max="1" width="8.7265625" style="1"/>
    <col min="2" max="2" width="12.1796875" style="1" bestFit="1" customWidth="1"/>
    <col min="3" max="9" width="8.81640625" style="1" bestFit="1" customWidth="1"/>
    <col min="10" max="10" width="11.54296875" style="1" customWidth="1"/>
    <col min="11" max="11" width="21.7265625" style="1" customWidth="1"/>
    <col min="12" max="12" width="8.81640625" style="1" bestFit="1" customWidth="1"/>
    <col min="13" max="13" width="9.36328125" style="1" bestFit="1" customWidth="1"/>
    <col min="14" max="14" width="8.90625" style="1" bestFit="1" customWidth="1"/>
    <col min="15" max="15" width="9.36328125" style="1" bestFit="1" customWidth="1"/>
    <col min="16" max="16" width="8.90625" style="1" bestFit="1" customWidth="1"/>
    <col min="17" max="17" width="20.453125" style="1" customWidth="1"/>
    <col min="18" max="16384" width="8.7265625" style="1"/>
  </cols>
  <sheetData>
    <row r="1" spans="2:22" ht="57.5" customHeight="1" x14ac:dyDescent="0.45"/>
    <row r="2" spans="2:22" x14ac:dyDescent="0.45">
      <c r="B2" s="4" t="s">
        <v>23</v>
      </c>
    </row>
    <row r="3" spans="2:22" x14ac:dyDescent="0.45">
      <c r="B3" s="3" t="s">
        <v>1</v>
      </c>
      <c r="C3" s="13">
        <v>102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22" x14ac:dyDescent="0.45">
      <c r="B4" s="3" t="s">
        <v>2</v>
      </c>
      <c r="C4" s="13">
        <v>98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22" x14ac:dyDescent="0.45">
      <c r="B5" s="3" t="s">
        <v>0</v>
      </c>
      <c r="C5" s="3">
        <f>(C3+C4)/2</f>
        <v>100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22" x14ac:dyDescent="0.45">
      <c r="B6" s="2"/>
      <c r="C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22" x14ac:dyDescent="0.45">
      <c r="B7" s="5" t="s">
        <v>21</v>
      </c>
      <c r="C7" s="2"/>
      <c r="D7" s="2"/>
      <c r="E7" s="2"/>
      <c r="F7" s="2"/>
      <c r="G7" s="2"/>
      <c r="H7" s="2"/>
      <c r="I7" s="2"/>
      <c r="J7" s="2"/>
      <c r="K7" s="2"/>
      <c r="L7" s="5" t="s">
        <v>22</v>
      </c>
      <c r="M7" s="2"/>
      <c r="N7" s="2"/>
      <c r="O7" s="2"/>
      <c r="P7" s="2"/>
    </row>
    <row r="8" spans="2:22" x14ac:dyDescent="0.45">
      <c r="C8" s="2"/>
      <c r="D8" s="2"/>
      <c r="E8" s="2"/>
      <c r="F8" s="2"/>
      <c r="G8" s="2"/>
      <c r="H8" s="2"/>
      <c r="I8" s="2"/>
      <c r="J8" s="2"/>
      <c r="K8" s="2"/>
      <c r="L8" s="9" t="s">
        <v>14</v>
      </c>
      <c r="M8" s="2"/>
      <c r="N8" s="2"/>
      <c r="O8" s="2"/>
      <c r="P8" s="2"/>
      <c r="R8" s="9" t="s">
        <v>15</v>
      </c>
    </row>
    <row r="9" spans="2:22" ht="17" thickBot="1" x14ac:dyDescent="0.5">
      <c r="B9" s="2" t="s">
        <v>3</v>
      </c>
      <c r="C9" s="2" t="s">
        <v>4</v>
      </c>
      <c r="D9" s="2" t="s">
        <v>5</v>
      </c>
      <c r="E9" s="2" t="s">
        <v>6</v>
      </c>
      <c r="F9" s="2" t="s">
        <v>7</v>
      </c>
      <c r="G9" s="2" t="s">
        <v>8</v>
      </c>
      <c r="H9" s="2" t="s">
        <v>9</v>
      </c>
      <c r="I9" s="2" t="s">
        <v>10</v>
      </c>
      <c r="J9" s="2"/>
      <c r="K9" s="2"/>
      <c r="L9" s="2" t="s">
        <v>3</v>
      </c>
      <c r="M9" s="2" t="s">
        <v>9</v>
      </c>
      <c r="N9" s="2" t="s">
        <v>12</v>
      </c>
      <c r="O9" s="2" t="s">
        <v>11</v>
      </c>
      <c r="P9" s="2" t="s">
        <v>13</v>
      </c>
      <c r="R9" s="2" t="s">
        <v>3</v>
      </c>
      <c r="S9" s="2" t="s">
        <v>10</v>
      </c>
      <c r="T9" s="2" t="s">
        <v>12</v>
      </c>
      <c r="U9" s="2" t="s">
        <v>11</v>
      </c>
      <c r="V9" s="2" t="s">
        <v>13</v>
      </c>
    </row>
    <row r="10" spans="2:22" ht="17" thickTop="1" x14ac:dyDescent="0.45">
      <c r="B10" s="7">
        <v>1</v>
      </c>
      <c r="C10" s="14">
        <v>100.98</v>
      </c>
      <c r="D10" s="14">
        <v>100.19</v>
      </c>
      <c r="E10" s="14">
        <v>100.21</v>
      </c>
      <c r="F10" s="14">
        <v>100.07</v>
      </c>
      <c r="G10" s="14">
        <v>99.91</v>
      </c>
      <c r="H10" s="11">
        <f t="shared" ref="H10:H19" si="0">AVERAGE(C10:G10)</f>
        <v>100.27200000000001</v>
      </c>
      <c r="I10" s="7">
        <f t="shared" ref="I10:I19" si="1">MAX(C10:G10)-MIN(C10:G10)</f>
        <v>1.0700000000000074</v>
      </c>
      <c r="J10" s="2"/>
      <c r="K10" s="2"/>
      <c r="L10" s="7">
        <v>1</v>
      </c>
      <c r="M10" s="11">
        <f t="shared" ref="M10:M19" si="2">H10</f>
        <v>100.27200000000001</v>
      </c>
      <c r="N10" s="11">
        <f>AVERAGE($H$10:$H$19)</f>
        <v>99.843199999999996</v>
      </c>
      <c r="O10" s="11">
        <f>N10+$H$25*$H$28</f>
        <v>101.734606</v>
      </c>
      <c r="P10" s="11">
        <f>N10-$H$25*$H$28</f>
        <v>97.951793999999992</v>
      </c>
      <c r="R10" s="7">
        <v>1</v>
      </c>
      <c r="S10" s="11">
        <f>I10</f>
        <v>1.0700000000000074</v>
      </c>
      <c r="T10" s="11">
        <f>$H$28</f>
        <v>3.278</v>
      </c>
      <c r="U10" s="11">
        <f>$I$25*$H$28</f>
        <v>6.9296919999999993</v>
      </c>
      <c r="V10" s="18">
        <f t="shared" ref="V10:V19" si="3">$J$25*$H$28</f>
        <v>0</v>
      </c>
    </row>
    <row r="11" spans="2:22" x14ac:dyDescent="0.45">
      <c r="B11" s="2">
        <v>2</v>
      </c>
      <c r="C11" s="15">
        <v>101.01</v>
      </c>
      <c r="D11" s="15">
        <v>99.92</v>
      </c>
      <c r="E11" s="15">
        <v>99.95</v>
      </c>
      <c r="F11" s="15">
        <v>98.86</v>
      </c>
      <c r="G11" s="15">
        <v>100.06</v>
      </c>
      <c r="H11" s="12">
        <f t="shared" si="0"/>
        <v>99.960000000000008</v>
      </c>
      <c r="I11" s="2">
        <f t="shared" si="1"/>
        <v>2.1500000000000057</v>
      </c>
      <c r="J11" s="2"/>
      <c r="K11" s="2"/>
      <c r="L11" s="2">
        <v>2</v>
      </c>
      <c r="M11" s="12">
        <f t="shared" si="2"/>
        <v>99.960000000000008</v>
      </c>
      <c r="N11" s="12">
        <f>AVERAGE($H$10:$H$19)</f>
        <v>99.843199999999996</v>
      </c>
      <c r="O11" s="12">
        <f t="shared" ref="O11:O19" si="4">N11+$H$25*$H$28</f>
        <v>101.734606</v>
      </c>
      <c r="P11" s="12">
        <f>N10-$H$25*$H$28</f>
        <v>97.951793999999992</v>
      </c>
      <c r="R11" s="2">
        <v>2</v>
      </c>
      <c r="S11" s="12">
        <f t="shared" ref="S11:S19" si="5">I11</f>
        <v>2.1500000000000057</v>
      </c>
      <c r="T11" s="12">
        <f>$H$28</f>
        <v>3.278</v>
      </c>
      <c r="U11" s="12">
        <f>$I$25*$H$28</f>
        <v>6.9296919999999993</v>
      </c>
      <c r="V11" s="19">
        <f t="shared" si="3"/>
        <v>0</v>
      </c>
    </row>
    <row r="12" spans="2:22" x14ac:dyDescent="0.45">
      <c r="B12" s="2">
        <v>3</v>
      </c>
      <c r="C12" s="15">
        <v>99.74</v>
      </c>
      <c r="D12" s="15">
        <v>100.27</v>
      </c>
      <c r="E12" s="15">
        <v>101.61</v>
      </c>
      <c r="F12" s="15">
        <v>101.15</v>
      </c>
      <c r="G12" s="15">
        <v>99.89</v>
      </c>
      <c r="H12" s="12">
        <f t="shared" si="0"/>
        <v>100.532</v>
      </c>
      <c r="I12" s="2">
        <f t="shared" si="1"/>
        <v>1.8700000000000045</v>
      </c>
      <c r="J12" s="2"/>
      <c r="K12" s="2"/>
      <c r="L12" s="2">
        <v>3</v>
      </c>
      <c r="M12" s="12">
        <f t="shared" si="2"/>
        <v>100.532</v>
      </c>
      <c r="N12" s="12">
        <f t="shared" ref="N12:N18" si="6">AVERAGE($H$10:$H$19)</f>
        <v>99.843199999999996</v>
      </c>
      <c r="O12" s="12">
        <f t="shared" si="4"/>
        <v>101.734606</v>
      </c>
      <c r="P12" s="12">
        <f t="shared" ref="P12:P19" si="7">N11-$H$25*$H$28</f>
        <v>97.951793999999992</v>
      </c>
      <c r="R12" s="2">
        <v>3</v>
      </c>
      <c r="S12" s="12">
        <f t="shared" si="5"/>
        <v>1.8700000000000045</v>
      </c>
      <c r="T12" s="12">
        <f t="shared" ref="T12:T19" si="8">$H$28</f>
        <v>3.278</v>
      </c>
      <c r="U12" s="12">
        <f t="shared" ref="U12:U19" si="9">$I$25*$H$28</f>
        <v>6.9296919999999993</v>
      </c>
      <c r="V12" s="19">
        <f t="shared" si="3"/>
        <v>0</v>
      </c>
    </row>
    <row r="13" spans="2:22" x14ac:dyDescent="0.45">
      <c r="B13" s="2">
        <v>4</v>
      </c>
      <c r="C13" s="15">
        <v>99.79</v>
      </c>
      <c r="D13" s="15">
        <v>100.01</v>
      </c>
      <c r="E13" s="15">
        <v>98.07</v>
      </c>
      <c r="F13" s="15">
        <v>101.14</v>
      </c>
      <c r="G13" s="15">
        <v>101.31</v>
      </c>
      <c r="H13" s="12">
        <f t="shared" si="0"/>
        <v>100.06399999999999</v>
      </c>
      <c r="I13" s="2">
        <f t="shared" si="1"/>
        <v>3.2400000000000091</v>
      </c>
      <c r="J13" s="2"/>
      <c r="K13" s="2"/>
      <c r="L13" s="2">
        <v>4</v>
      </c>
      <c r="M13" s="12">
        <f t="shared" si="2"/>
        <v>100.06399999999999</v>
      </c>
      <c r="N13" s="12">
        <f t="shared" si="6"/>
        <v>99.843199999999996</v>
      </c>
      <c r="O13" s="12">
        <f t="shared" si="4"/>
        <v>101.734606</v>
      </c>
      <c r="P13" s="12">
        <f t="shared" si="7"/>
        <v>97.951793999999992</v>
      </c>
      <c r="R13" s="2">
        <v>4</v>
      </c>
      <c r="S13" s="12">
        <f t="shared" si="5"/>
        <v>3.2400000000000091</v>
      </c>
      <c r="T13" s="12">
        <f t="shared" si="8"/>
        <v>3.278</v>
      </c>
      <c r="U13" s="12">
        <f t="shared" si="9"/>
        <v>6.9296919999999993</v>
      </c>
      <c r="V13" s="19">
        <f t="shared" si="3"/>
        <v>0</v>
      </c>
    </row>
    <row r="14" spans="2:22" x14ac:dyDescent="0.45">
      <c r="B14" s="2">
        <v>5</v>
      </c>
      <c r="C14" s="15">
        <v>100.79</v>
      </c>
      <c r="D14" s="15">
        <v>99.26</v>
      </c>
      <c r="E14" s="15">
        <v>100.43</v>
      </c>
      <c r="F14" s="15">
        <v>101</v>
      </c>
      <c r="G14" s="15">
        <v>101.07</v>
      </c>
      <c r="H14" s="12">
        <f t="shared" si="0"/>
        <v>100.51</v>
      </c>
      <c r="I14" s="2">
        <f t="shared" si="1"/>
        <v>1.8099999999999881</v>
      </c>
      <c r="J14" s="2"/>
      <c r="K14" s="2"/>
      <c r="L14" s="2">
        <v>5</v>
      </c>
      <c r="M14" s="12">
        <f t="shared" si="2"/>
        <v>100.51</v>
      </c>
      <c r="N14" s="12">
        <f t="shared" si="6"/>
        <v>99.843199999999996</v>
      </c>
      <c r="O14" s="12">
        <f t="shared" si="4"/>
        <v>101.734606</v>
      </c>
      <c r="P14" s="12">
        <f t="shared" si="7"/>
        <v>97.951793999999992</v>
      </c>
      <c r="R14" s="2">
        <v>5</v>
      </c>
      <c r="S14" s="12">
        <f t="shared" si="5"/>
        <v>1.8099999999999881</v>
      </c>
      <c r="T14" s="12">
        <f t="shared" si="8"/>
        <v>3.278</v>
      </c>
      <c r="U14" s="12">
        <f t="shared" si="9"/>
        <v>6.9296919999999993</v>
      </c>
      <c r="V14" s="19">
        <f t="shared" si="3"/>
        <v>0</v>
      </c>
    </row>
    <row r="15" spans="2:22" x14ac:dyDescent="0.45">
      <c r="B15" s="2">
        <v>6</v>
      </c>
      <c r="C15" s="15">
        <v>100.02</v>
      </c>
      <c r="D15" s="15">
        <v>100.76</v>
      </c>
      <c r="E15" s="15">
        <v>99.51</v>
      </c>
      <c r="F15" s="15">
        <v>100.37</v>
      </c>
      <c r="G15" s="15">
        <v>100.27</v>
      </c>
      <c r="H15" s="12">
        <f t="shared" si="0"/>
        <v>100.18600000000001</v>
      </c>
      <c r="I15" s="2">
        <f t="shared" si="1"/>
        <v>1.25</v>
      </c>
      <c r="J15" s="2"/>
      <c r="K15" s="2"/>
      <c r="L15" s="2">
        <v>6</v>
      </c>
      <c r="M15" s="12">
        <f t="shared" si="2"/>
        <v>100.18600000000001</v>
      </c>
      <c r="N15" s="12">
        <f t="shared" si="6"/>
        <v>99.843199999999996</v>
      </c>
      <c r="O15" s="12">
        <f t="shared" si="4"/>
        <v>101.734606</v>
      </c>
      <c r="P15" s="12">
        <f t="shared" si="7"/>
        <v>97.951793999999992</v>
      </c>
      <c r="R15" s="2">
        <v>6</v>
      </c>
      <c r="S15" s="12">
        <f t="shared" si="5"/>
        <v>1.25</v>
      </c>
      <c r="T15" s="12">
        <f t="shared" si="8"/>
        <v>3.278</v>
      </c>
      <c r="U15" s="12">
        <f t="shared" si="9"/>
        <v>6.9296919999999993</v>
      </c>
      <c r="V15" s="19">
        <f t="shared" si="3"/>
        <v>0</v>
      </c>
    </row>
    <row r="16" spans="2:22" x14ac:dyDescent="0.45">
      <c r="B16" s="2">
        <v>7</v>
      </c>
      <c r="C16" s="15">
        <v>102.71</v>
      </c>
      <c r="D16" s="15">
        <v>101.17</v>
      </c>
      <c r="E16" s="15">
        <v>100.6</v>
      </c>
      <c r="F16" s="15">
        <v>100.49</v>
      </c>
      <c r="G16" s="15">
        <v>98.09</v>
      </c>
      <c r="H16" s="12">
        <f t="shared" si="0"/>
        <v>100.61200000000001</v>
      </c>
      <c r="I16" s="2">
        <f t="shared" si="1"/>
        <v>4.6199999999999903</v>
      </c>
      <c r="J16" s="2"/>
      <c r="K16" s="2"/>
      <c r="L16" s="2">
        <v>7</v>
      </c>
      <c r="M16" s="12">
        <f t="shared" si="2"/>
        <v>100.61200000000001</v>
      </c>
      <c r="N16" s="12">
        <f t="shared" si="6"/>
        <v>99.843199999999996</v>
      </c>
      <c r="O16" s="12">
        <f t="shared" si="4"/>
        <v>101.734606</v>
      </c>
      <c r="P16" s="12">
        <f t="shared" si="7"/>
        <v>97.951793999999992</v>
      </c>
      <c r="R16" s="2">
        <v>7</v>
      </c>
      <c r="S16" s="12">
        <f t="shared" si="5"/>
        <v>4.6199999999999903</v>
      </c>
      <c r="T16" s="12">
        <f t="shared" si="8"/>
        <v>3.278</v>
      </c>
      <c r="U16" s="12">
        <f t="shared" si="9"/>
        <v>6.9296919999999993</v>
      </c>
      <c r="V16" s="19">
        <f t="shared" si="3"/>
        <v>0</v>
      </c>
    </row>
    <row r="17" spans="2:22" x14ac:dyDescent="0.45">
      <c r="B17" s="2">
        <v>8</v>
      </c>
      <c r="C17" s="15">
        <v>101.21</v>
      </c>
      <c r="D17" s="15">
        <v>99.3</v>
      </c>
      <c r="E17" s="15">
        <v>98.11</v>
      </c>
      <c r="F17" s="15">
        <v>97.42</v>
      </c>
      <c r="G17" s="15">
        <v>100.96</v>
      </c>
      <c r="H17" s="12">
        <f t="shared" si="0"/>
        <v>99.4</v>
      </c>
      <c r="I17" s="2">
        <f t="shared" si="1"/>
        <v>3.789999999999992</v>
      </c>
      <c r="J17" s="2"/>
      <c r="K17" s="2"/>
      <c r="L17" s="2">
        <v>8</v>
      </c>
      <c r="M17" s="12">
        <f t="shared" si="2"/>
        <v>99.4</v>
      </c>
      <c r="N17" s="12">
        <f t="shared" si="6"/>
        <v>99.843199999999996</v>
      </c>
      <c r="O17" s="12">
        <f t="shared" si="4"/>
        <v>101.734606</v>
      </c>
      <c r="P17" s="12">
        <f t="shared" si="7"/>
        <v>97.951793999999992</v>
      </c>
      <c r="R17" s="2">
        <v>8</v>
      </c>
      <c r="S17" s="12">
        <f t="shared" si="5"/>
        <v>3.789999999999992</v>
      </c>
      <c r="T17" s="12">
        <f t="shared" si="8"/>
        <v>3.278</v>
      </c>
      <c r="U17" s="12">
        <f t="shared" si="9"/>
        <v>6.9296919999999993</v>
      </c>
      <c r="V17" s="19">
        <f t="shared" si="3"/>
        <v>0</v>
      </c>
    </row>
    <row r="18" spans="2:22" x14ac:dyDescent="0.45">
      <c r="B18" s="2">
        <v>9</v>
      </c>
      <c r="C18" s="15">
        <v>97.1</v>
      </c>
      <c r="D18" s="15">
        <v>99.66</v>
      </c>
      <c r="E18" s="15">
        <v>98</v>
      </c>
      <c r="F18" s="15">
        <v>101.27</v>
      </c>
      <c r="G18" s="15">
        <v>98.35</v>
      </c>
      <c r="H18" s="12">
        <f t="shared" si="0"/>
        <v>98.876000000000005</v>
      </c>
      <c r="I18" s="2">
        <f t="shared" si="1"/>
        <v>4.1700000000000017</v>
      </c>
      <c r="J18" s="2"/>
      <c r="K18" s="2"/>
      <c r="L18" s="2">
        <v>9</v>
      </c>
      <c r="M18" s="12">
        <f t="shared" si="2"/>
        <v>98.876000000000005</v>
      </c>
      <c r="N18" s="12">
        <f t="shared" si="6"/>
        <v>99.843199999999996</v>
      </c>
      <c r="O18" s="12">
        <f t="shared" si="4"/>
        <v>101.734606</v>
      </c>
      <c r="P18" s="12">
        <f t="shared" si="7"/>
        <v>97.951793999999992</v>
      </c>
      <c r="R18" s="2">
        <v>9</v>
      </c>
      <c r="S18" s="12">
        <f t="shared" si="5"/>
        <v>4.1700000000000017</v>
      </c>
      <c r="T18" s="12">
        <f t="shared" si="8"/>
        <v>3.278</v>
      </c>
      <c r="U18" s="12">
        <f t="shared" si="9"/>
        <v>6.9296919999999993</v>
      </c>
      <c r="V18" s="19">
        <f t="shared" si="3"/>
        <v>0</v>
      </c>
    </row>
    <row r="19" spans="2:22" ht="17" thickBot="1" x14ac:dyDescent="0.5">
      <c r="B19" s="8">
        <v>10</v>
      </c>
      <c r="C19" s="16">
        <v>97.37</v>
      </c>
      <c r="D19" s="16">
        <v>94.39</v>
      </c>
      <c r="E19" s="16">
        <v>103.2</v>
      </c>
      <c r="F19" s="16">
        <v>99.89</v>
      </c>
      <c r="G19" s="16">
        <v>95.25</v>
      </c>
      <c r="H19" s="17">
        <f t="shared" si="0"/>
        <v>98.02</v>
      </c>
      <c r="I19" s="8">
        <f t="shared" si="1"/>
        <v>8.8100000000000023</v>
      </c>
      <c r="J19" s="2"/>
      <c r="K19" s="2"/>
      <c r="L19" s="8">
        <v>10</v>
      </c>
      <c r="M19" s="17">
        <f t="shared" si="2"/>
        <v>98.02</v>
      </c>
      <c r="N19" s="12">
        <f>AVERAGE($H$10:$H$19)</f>
        <v>99.843199999999996</v>
      </c>
      <c r="O19" s="17">
        <f t="shared" si="4"/>
        <v>101.734606</v>
      </c>
      <c r="P19" s="12">
        <f t="shared" si="7"/>
        <v>97.951793999999992</v>
      </c>
      <c r="R19" s="8">
        <v>10</v>
      </c>
      <c r="S19" s="17">
        <f t="shared" si="5"/>
        <v>8.8100000000000023</v>
      </c>
      <c r="T19" s="12">
        <f t="shared" si="8"/>
        <v>3.278</v>
      </c>
      <c r="U19" s="12">
        <f t="shared" si="9"/>
        <v>6.9296919999999993</v>
      </c>
      <c r="V19" s="20">
        <f t="shared" si="3"/>
        <v>0</v>
      </c>
    </row>
    <row r="20" spans="2:22" ht="17" thickTop="1" x14ac:dyDescent="0.45">
      <c r="E20" s="1" t="s">
        <v>27</v>
      </c>
      <c r="N20" s="10"/>
      <c r="P20" s="10"/>
      <c r="T20" s="10"/>
      <c r="U20" s="10"/>
    </row>
    <row r="22" spans="2:22" x14ac:dyDescent="0.45">
      <c r="B22" s="4" t="s">
        <v>24</v>
      </c>
    </row>
    <row r="23" spans="2:22" x14ac:dyDescent="0.45">
      <c r="B23" s="2" t="s">
        <v>20</v>
      </c>
      <c r="C23" s="6"/>
      <c r="L23" s="5" t="s">
        <v>28</v>
      </c>
    </row>
    <row r="24" spans="2:22" ht="17" thickBot="1" x14ac:dyDescent="0.5">
      <c r="B24" s="2" t="s">
        <v>16</v>
      </c>
      <c r="C24" s="2" t="s">
        <v>17</v>
      </c>
      <c r="D24" s="2" t="s">
        <v>18</v>
      </c>
      <c r="E24" s="2" t="s">
        <v>19</v>
      </c>
      <c r="G24" s="2" t="s">
        <v>16</v>
      </c>
      <c r="H24" s="2" t="s">
        <v>17</v>
      </c>
      <c r="I24" s="2" t="s">
        <v>18</v>
      </c>
      <c r="J24" s="2" t="s">
        <v>19</v>
      </c>
      <c r="K24" s="2"/>
    </row>
    <row r="25" spans="2:22" ht="17.5" thickTop="1" thickBot="1" x14ac:dyDescent="0.5">
      <c r="B25" s="7">
        <v>2</v>
      </c>
      <c r="C25" s="7">
        <v>1.88</v>
      </c>
      <c r="D25" s="7">
        <v>3.2669999999999999</v>
      </c>
      <c r="E25" s="7">
        <v>0</v>
      </c>
      <c r="G25" s="7">
        <f>COUNT(C10:G10)</f>
        <v>5</v>
      </c>
      <c r="H25" s="7">
        <f>VLOOKUP(G25,B25:C30,2,FALSE)</f>
        <v>0.57699999999999996</v>
      </c>
      <c r="I25" s="7">
        <f>VLOOKUP(G25,B25:D30,3,FALSE)</f>
        <v>2.1139999999999999</v>
      </c>
      <c r="J25" s="7">
        <f>VLOOKUP(G25,B25:E30,4,FALSE)</f>
        <v>0</v>
      </c>
      <c r="K25" s="2"/>
    </row>
    <row r="26" spans="2:22" ht="17" thickTop="1" x14ac:dyDescent="0.45">
      <c r="B26" s="2">
        <v>3</v>
      </c>
      <c r="C26" s="2">
        <v>10.23</v>
      </c>
      <c r="D26" s="2">
        <v>2.5739999999999998</v>
      </c>
      <c r="E26" s="2">
        <v>0</v>
      </c>
      <c r="G26" s="10"/>
      <c r="H26" s="10"/>
      <c r="I26" s="10" t="s">
        <v>25</v>
      </c>
      <c r="J26" s="10"/>
    </row>
    <row r="27" spans="2:22" x14ac:dyDescent="0.45">
      <c r="B27" s="2">
        <v>4</v>
      </c>
      <c r="C27" s="2">
        <v>0.72899999999999998</v>
      </c>
      <c r="D27" s="2">
        <v>2.282</v>
      </c>
      <c r="E27" s="2">
        <v>0</v>
      </c>
    </row>
    <row r="28" spans="2:22" x14ac:dyDescent="0.45">
      <c r="B28" s="2">
        <v>5</v>
      </c>
      <c r="C28" s="2">
        <v>0.57699999999999996</v>
      </c>
      <c r="D28" s="2">
        <v>2.1139999999999999</v>
      </c>
      <c r="E28" s="2">
        <v>0</v>
      </c>
      <c r="G28" s="1" t="s">
        <v>26</v>
      </c>
      <c r="H28" s="2">
        <f>AVERAGE(I10:I19)</f>
        <v>3.278</v>
      </c>
    </row>
    <row r="29" spans="2:22" x14ac:dyDescent="0.45">
      <c r="B29" s="2">
        <v>6</v>
      </c>
      <c r="C29" s="2">
        <v>0.48299999999999998</v>
      </c>
      <c r="D29" s="2">
        <v>2.004</v>
      </c>
      <c r="E29" s="2">
        <v>0</v>
      </c>
    </row>
    <row r="30" spans="2:22" ht="17" thickBot="1" x14ac:dyDescent="0.5">
      <c r="B30" s="8">
        <v>7</v>
      </c>
      <c r="C30" s="8">
        <v>0.41899999999999998</v>
      </c>
      <c r="D30" s="8">
        <v>1.9239999999999999</v>
      </c>
      <c r="E30" s="8">
        <v>7.5999999999999998E-2</v>
      </c>
    </row>
    <row r="31" spans="2:22" ht="17" thickTop="1" x14ac:dyDescent="0.45">
      <c r="B31" s="6"/>
      <c r="C31" s="6"/>
    </row>
    <row r="32" spans="2:22" x14ac:dyDescent="0.45">
      <c r="B32" s="6"/>
      <c r="C32" s="6"/>
    </row>
    <row r="33" spans="2:3" x14ac:dyDescent="0.45">
      <c r="B33" s="2"/>
      <c r="C33" s="2"/>
    </row>
  </sheetData>
  <phoneticPr fontId="1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管理図作成_テンプレート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2026-03-14T04:19:24Z</dcterms:created>
  <dcterms:modified xsi:type="dcterms:W3CDTF">2026-03-14T04:19:29Z</dcterms:modified>
</cp:coreProperties>
</file>